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6785" yWindow="3705" windowWidth="8430" windowHeight="2880" tabRatio="837" activeTab="2"/>
  </bookViews>
  <sheets>
    <sheet name="CRITERIOS" sheetId="33" r:id="rId1"/>
    <sheet name="CARÁTULA" sheetId="34" r:id="rId2"/>
    <sheet name="APARTADO I INF. CONTABLE" sheetId="32" r:id="rId3"/>
    <sheet name="1.EA" sheetId="1" r:id="rId4"/>
    <sheet name="2.ESF" sheetId="2" r:id="rId5"/>
    <sheet name="3.ECSF" sheetId="3" r:id="rId6"/>
    <sheet name="4.EAA" sheetId="4" r:id="rId7"/>
    <sheet name="5. EADOP" sheetId="5" r:id="rId8"/>
    <sheet name="6.EVHP" sheetId="6" r:id="rId9"/>
    <sheet name="7.EFE" sheetId="7" r:id="rId10"/>
    <sheet name="8.IPC" sheetId="8" r:id="rId11"/>
    <sheet name="9. Efec. Equiv." sheetId="13" r:id="rId12"/>
    <sheet name="9. V) concilia" sheetId="12" r:id="rId13"/>
    <sheet name="APARTADO II PRESUPUETARIOS" sheetId="14" r:id="rId14"/>
    <sheet name="II.1EAI" sheetId="15" r:id="rId15"/>
    <sheet name="II.2CAdmon" sheetId="16" r:id="rId16"/>
    <sheet name="II.3COG" sheetId="17" r:id="rId17"/>
    <sheet name="II.4CTG" sheetId="18" r:id="rId18"/>
    <sheet name="II.5CFG" sheetId="19" r:id="rId19"/>
    <sheet name="II.6End Neto" sheetId="20" r:id="rId20"/>
    <sheet name="II.7Int" sheetId="21" r:id="rId21"/>
    <sheet name="II.8Post Fiscal" sheetId="22" r:id="rId22"/>
    <sheet name="APARTADO III INF. PROGRAMATICOS" sheetId="23" r:id="rId23"/>
    <sheet name="III.1CProg" sheetId="24" r:id="rId24"/>
    <sheet name="III.2PYP" sheetId="25" r:id="rId25"/>
    <sheet name="III.3IR" sheetId="26" r:id="rId26"/>
    <sheet name="APARTADO IV ANEXOS" sheetId="27" r:id="rId27"/>
    <sheet name="IV.1BMue" sheetId="28" r:id="rId28"/>
    <sheet name="IV.2BInmu" sheetId="29" r:id="rId29"/>
    <sheet name="IV.3Rel Cta Banc" sheetId="30" r:id="rId30"/>
    <sheet name="IV.4Esq. Bur" sheetId="31" r:id="rId31"/>
    <sheet name="Hoja1" sheetId="35" r:id="rId32"/>
  </sheets>
  <definedNames>
    <definedName name="_xlnm.Print_Area" localSheetId="3">'1.EA'!$A$1:$H$85</definedName>
    <definedName name="_xlnm.Print_Area" localSheetId="4">'2.ESF'!$A$1:$M$66</definedName>
    <definedName name="_xlnm.Print_Area" localSheetId="5">'3.ECSF'!$A$1:$G$70</definedName>
    <definedName name="_xlnm.Print_Area" localSheetId="6">'4.EAA'!$A$2:$J$39</definedName>
    <definedName name="_xlnm.Print_Area" localSheetId="8">'6.EVHP'!$A$1:$J$41</definedName>
    <definedName name="_xlnm.Print_Area" localSheetId="9">'7.EFE'!$A$1:$I$75</definedName>
    <definedName name="_xlnm.Print_Area" localSheetId="10">'8.IPC'!$A$1:$F$31</definedName>
    <definedName name="_xlnm.Print_Area" localSheetId="12">'9. V) concilia'!$A$1:$J$43</definedName>
    <definedName name="_xlnm.Print_Area" localSheetId="2">'APARTADO I INF. CONTABLE'!$A$1:$E$16</definedName>
    <definedName name="_xlnm.Print_Area" localSheetId="16">II.3COG!$A$1:$J$93</definedName>
    <definedName name="_xlnm.Print_Area" localSheetId="20">II.7Int!$A$1:$D$47</definedName>
    <definedName name="_xlnm.Print_Titles" localSheetId="16">II.3COG!$1:$10</definedName>
  </definedNames>
  <calcPr calcId="144525" concurrentCalc="0"/>
</workbook>
</file>

<file path=xl/calcChain.xml><?xml version="1.0" encoding="utf-8"?>
<calcChain xmlns="http://schemas.openxmlformats.org/spreadsheetml/2006/main">
  <c r="E17" i="2" l="1"/>
  <c r="E31" i="2"/>
  <c r="E33" i="2"/>
  <c r="G16" i="17"/>
  <c r="D52" i="17"/>
  <c r="D51" i="17"/>
  <c r="D50" i="17"/>
  <c r="E52" i="17"/>
  <c r="E51" i="17"/>
  <c r="E50" i="17"/>
  <c r="F50" i="17"/>
  <c r="G52" i="17"/>
  <c r="G51" i="17"/>
  <c r="G50" i="17"/>
  <c r="H52" i="17"/>
  <c r="H51" i="17"/>
  <c r="H50" i="17"/>
  <c r="I50" i="17"/>
  <c r="F51" i="17"/>
  <c r="I51" i="17"/>
  <c r="F52" i="17"/>
  <c r="I52" i="17"/>
  <c r="G36" i="17"/>
  <c r="F32" i="17"/>
  <c r="F28" i="17"/>
  <c r="G15" i="17"/>
  <c r="G13" i="16"/>
  <c r="H57" i="7"/>
  <c r="H62" i="7"/>
  <c r="G29" i="17"/>
  <c r="G19" i="17"/>
  <c r="F30" i="17"/>
  <c r="F31" i="17"/>
  <c r="F33" i="17"/>
  <c r="F34" i="17"/>
  <c r="F35" i="17"/>
  <c r="F36" i="17"/>
  <c r="F37" i="17"/>
  <c r="F38" i="17"/>
  <c r="F20" i="17"/>
  <c r="F21" i="17"/>
  <c r="F22" i="17"/>
  <c r="F23" i="17"/>
  <c r="F24" i="17"/>
  <c r="F25" i="17"/>
  <c r="F27" i="17"/>
  <c r="I20" i="17"/>
  <c r="I21" i="17"/>
  <c r="I22" i="17"/>
  <c r="I23" i="17"/>
  <c r="I24" i="17"/>
  <c r="I26" i="17"/>
  <c r="I27" i="17"/>
  <c r="F12" i="17"/>
  <c r="I12" i="17"/>
  <c r="F13" i="17"/>
  <c r="I13" i="17"/>
  <c r="F17" i="17"/>
  <c r="I17" i="17"/>
  <c r="F18" i="17"/>
  <c r="I18" i="17"/>
  <c r="H29" i="17"/>
  <c r="G23" i="18"/>
  <c r="I13" i="18"/>
  <c r="I15" i="18"/>
  <c r="E29" i="17"/>
  <c r="D29" i="17"/>
  <c r="F29" i="17"/>
  <c r="I29" i="17"/>
  <c r="G37" i="12"/>
  <c r="F13" i="16"/>
  <c r="I13" i="16"/>
  <c r="I84" i="2"/>
  <c r="I12" i="13"/>
  <c r="H12" i="13"/>
  <c r="K6" i="2"/>
  <c r="J6" i="2"/>
  <c r="B7" i="32"/>
  <c r="B9" i="14"/>
  <c r="B9" i="27"/>
  <c r="H23" i="18"/>
  <c r="E23" i="18"/>
  <c r="D23" i="18"/>
  <c r="I19" i="18"/>
  <c r="I21" i="18"/>
  <c r="F19" i="18"/>
  <c r="F21" i="18"/>
  <c r="B2" i="1"/>
  <c r="A4" i="31"/>
  <c r="A5" i="29"/>
  <c r="B6" i="30"/>
  <c r="B9" i="23"/>
  <c r="B3" i="15"/>
  <c r="B3" i="16"/>
  <c r="B2" i="17"/>
  <c r="B3" i="18"/>
  <c r="B3" i="19"/>
  <c r="B3" i="20"/>
  <c r="B3" i="21"/>
  <c r="B2" i="22"/>
  <c r="B3" i="24"/>
  <c r="B2" i="25"/>
  <c r="C33" i="29"/>
  <c r="E33" i="29"/>
  <c r="C32" i="28"/>
  <c r="G40" i="24"/>
  <c r="J40" i="24"/>
  <c r="G39" i="24"/>
  <c r="J39" i="24"/>
  <c r="J38" i="24"/>
  <c r="G38" i="24"/>
  <c r="G37" i="24"/>
  <c r="J37" i="24"/>
  <c r="I36" i="24"/>
  <c r="H36" i="24"/>
  <c r="F36" i="24"/>
  <c r="E36" i="24"/>
  <c r="G36" i="24"/>
  <c r="J36" i="24"/>
  <c r="G35" i="24"/>
  <c r="J35" i="24"/>
  <c r="G34" i="24"/>
  <c r="J34" i="24"/>
  <c r="G33" i="24"/>
  <c r="J33" i="24"/>
  <c r="J32" i="24"/>
  <c r="G32" i="24"/>
  <c r="I31" i="24"/>
  <c r="H31" i="24"/>
  <c r="G31" i="24"/>
  <c r="J31" i="24"/>
  <c r="F31" i="24"/>
  <c r="E31" i="24"/>
  <c r="G30" i="24"/>
  <c r="J30" i="24"/>
  <c r="G29" i="24"/>
  <c r="J29" i="24"/>
  <c r="I28" i="24"/>
  <c r="H28" i="24"/>
  <c r="F28" i="24"/>
  <c r="E28" i="24"/>
  <c r="G28" i="24"/>
  <c r="J28" i="24"/>
  <c r="G27" i="24"/>
  <c r="J27" i="24"/>
  <c r="J26" i="24"/>
  <c r="G26" i="24"/>
  <c r="G25" i="24"/>
  <c r="J25" i="24"/>
  <c r="I24" i="24"/>
  <c r="H24" i="24"/>
  <c r="F24" i="24"/>
  <c r="E24" i="24"/>
  <c r="G24" i="24"/>
  <c r="J24" i="24"/>
  <c r="G23" i="24"/>
  <c r="J23" i="24"/>
  <c r="G22" i="24"/>
  <c r="J22" i="24"/>
  <c r="G21" i="24"/>
  <c r="J21" i="24"/>
  <c r="J20" i="24"/>
  <c r="G20" i="24"/>
  <c r="G19" i="24"/>
  <c r="J19" i="24"/>
  <c r="G18" i="24"/>
  <c r="J18" i="24"/>
  <c r="J15" i="24"/>
  <c r="G17" i="24"/>
  <c r="J17" i="24"/>
  <c r="G16" i="24"/>
  <c r="J16" i="24"/>
  <c r="I15" i="24"/>
  <c r="H15" i="24"/>
  <c r="F15" i="24"/>
  <c r="E15" i="24"/>
  <c r="G14" i="24"/>
  <c r="J14" i="24"/>
  <c r="G13" i="24"/>
  <c r="J13" i="24"/>
  <c r="I12" i="24"/>
  <c r="H12" i="24"/>
  <c r="F12" i="24"/>
  <c r="E12" i="24"/>
  <c r="F29" i="22"/>
  <c r="F33" i="22"/>
  <c r="D35" i="21"/>
  <c r="C35" i="21"/>
  <c r="D20" i="21"/>
  <c r="D37" i="21"/>
  <c r="C20" i="21"/>
  <c r="C37" i="21"/>
  <c r="F32" i="20"/>
  <c r="D32" i="20"/>
  <c r="H31" i="20"/>
  <c r="H30" i="20"/>
  <c r="H29" i="20"/>
  <c r="H28" i="20"/>
  <c r="H27" i="20"/>
  <c r="H26" i="20"/>
  <c r="H25" i="20"/>
  <c r="H24" i="20"/>
  <c r="F20" i="20"/>
  <c r="F34" i="20"/>
  <c r="D20" i="20"/>
  <c r="H19" i="20"/>
  <c r="H18" i="20"/>
  <c r="H17" i="20"/>
  <c r="H16" i="20"/>
  <c r="H14" i="20"/>
  <c r="H13" i="20"/>
  <c r="H12" i="20"/>
  <c r="H11" i="20"/>
  <c r="I47" i="19"/>
  <c r="F47" i="19"/>
  <c r="F46" i="19"/>
  <c r="I46" i="19"/>
  <c r="I45" i="19"/>
  <c r="F45" i="19"/>
  <c r="F44" i="19"/>
  <c r="I44" i="19"/>
  <c r="H43" i="19"/>
  <c r="G43" i="19"/>
  <c r="E43" i="19"/>
  <c r="F43" i="19"/>
  <c r="I43" i="19"/>
  <c r="D43" i="19"/>
  <c r="F41" i="19"/>
  <c r="I41" i="19"/>
  <c r="I40" i="19"/>
  <c r="F40" i="19"/>
  <c r="F39" i="19"/>
  <c r="I39" i="19"/>
  <c r="I38" i="19"/>
  <c r="F38" i="19"/>
  <c r="F37" i="19"/>
  <c r="I37" i="19"/>
  <c r="I36" i="19"/>
  <c r="F36" i="19"/>
  <c r="F35" i="19"/>
  <c r="I35" i="19"/>
  <c r="I34" i="19"/>
  <c r="F34" i="19"/>
  <c r="F33" i="19"/>
  <c r="I33" i="19"/>
  <c r="H32" i="19"/>
  <c r="G32" i="19"/>
  <c r="E32" i="19"/>
  <c r="F32" i="19"/>
  <c r="I32" i="19"/>
  <c r="D32" i="19"/>
  <c r="F30" i="19"/>
  <c r="I30" i="19"/>
  <c r="I29" i="19"/>
  <c r="F29" i="19"/>
  <c r="F28" i="19"/>
  <c r="I28" i="19"/>
  <c r="I27" i="19"/>
  <c r="F27" i="19"/>
  <c r="F26" i="19"/>
  <c r="I26" i="19"/>
  <c r="I25" i="19"/>
  <c r="F25" i="19"/>
  <c r="F24" i="19"/>
  <c r="I24" i="19"/>
  <c r="H23" i="19"/>
  <c r="G23" i="19"/>
  <c r="E23" i="19"/>
  <c r="F23" i="19"/>
  <c r="I23" i="19"/>
  <c r="D23" i="19"/>
  <c r="F21" i="19"/>
  <c r="I21" i="19"/>
  <c r="I20" i="19"/>
  <c r="F20" i="19"/>
  <c r="F19" i="19"/>
  <c r="I19" i="19"/>
  <c r="I18" i="19"/>
  <c r="F18" i="19"/>
  <c r="F17" i="19"/>
  <c r="I17" i="19"/>
  <c r="F16" i="19"/>
  <c r="I16" i="19"/>
  <c r="F15" i="19"/>
  <c r="I14" i="19"/>
  <c r="F14" i="19"/>
  <c r="H13" i="19"/>
  <c r="H49" i="19"/>
  <c r="G13" i="19"/>
  <c r="G49" i="19"/>
  <c r="E13" i="19"/>
  <c r="D13" i="19"/>
  <c r="D49" i="19"/>
  <c r="I17" i="18"/>
  <c r="F17" i="18"/>
  <c r="F82" i="17"/>
  <c r="I82" i="17"/>
  <c r="F81" i="17"/>
  <c r="I81" i="17"/>
  <c r="F80" i="17"/>
  <c r="I80" i="17"/>
  <c r="F79" i="17"/>
  <c r="I79" i="17"/>
  <c r="F78" i="17"/>
  <c r="I78" i="17"/>
  <c r="K77" i="17"/>
  <c r="K78" i="17"/>
  <c r="K79" i="17"/>
  <c r="K80" i="17"/>
  <c r="K81" i="17"/>
  <c r="K82" i="17"/>
  <c r="F77" i="17"/>
  <c r="I77" i="17"/>
  <c r="F76" i="17"/>
  <c r="I76" i="17"/>
  <c r="H75" i="17"/>
  <c r="G75" i="17"/>
  <c r="E75" i="17"/>
  <c r="D75" i="17"/>
  <c r="F75" i="17"/>
  <c r="I75" i="17"/>
  <c r="F74" i="17"/>
  <c r="I74" i="17"/>
  <c r="F73" i="17"/>
  <c r="I73" i="17"/>
  <c r="F72" i="17"/>
  <c r="I72" i="17"/>
  <c r="H71" i="17"/>
  <c r="G71" i="17"/>
  <c r="D71" i="17"/>
  <c r="E71" i="17"/>
  <c r="F71" i="17"/>
  <c r="I71" i="17"/>
  <c r="F70" i="17"/>
  <c r="I70" i="17"/>
  <c r="F69" i="17"/>
  <c r="I69" i="17"/>
  <c r="F68" i="17"/>
  <c r="I68" i="17"/>
  <c r="F67" i="17"/>
  <c r="I67" i="17"/>
  <c r="F66" i="17"/>
  <c r="I66" i="17"/>
  <c r="F65" i="17"/>
  <c r="I65" i="17"/>
  <c r="F64" i="17"/>
  <c r="I64" i="17"/>
  <c r="H63" i="17"/>
  <c r="G63" i="17"/>
  <c r="D63" i="17"/>
  <c r="E63" i="17"/>
  <c r="F63" i="17"/>
  <c r="I63" i="17"/>
  <c r="F62" i="17"/>
  <c r="I62" i="17"/>
  <c r="F61" i="17"/>
  <c r="I61" i="17"/>
  <c r="F60" i="17"/>
  <c r="I60" i="17"/>
  <c r="H59" i="17"/>
  <c r="G59" i="17"/>
  <c r="E59" i="17"/>
  <c r="D59" i="17"/>
  <c r="F59" i="17"/>
  <c r="I59" i="17"/>
  <c r="F58" i="17"/>
  <c r="I58" i="17"/>
  <c r="F57" i="17"/>
  <c r="I57" i="17"/>
  <c r="F56" i="17"/>
  <c r="I56" i="17"/>
  <c r="F55" i="17"/>
  <c r="I55" i="17"/>
  <c r="F54" i="17"/>
  <c r="I54" i="17"/>
  <c r="F53" i="17"/>
  <c r="I53" i="17"/>
  <c r="K51" i="17"/>
  <c r="K52" i="17"/>
  <c r="K53" i="17"/>
  <c r="K54" i="17"/>
  <c r="K55" i="17"/>
  <c r="K56" i="17"/>
  <c r="K57" i="17"/>
  <c r="K58" i="17"/>
  <c r="H49" i="17"/>
  <c r="G49" i="17"/>
  <c r="E49" i="17"/>
  <c r="D49" i="17"/>
  <c r="F48" i="17"/>
  <c r="I48" i="17"/>
  <c r="F47" i="17"/>
  <c r="I47" i="17"/>
  <c r="F46" i="17"/>
  <c r="I46" i="17"/>
  <c r="F45" i="17"/>
  <c r="I45" i="17"/>
  <c r="F44" i="17"/>
  <c r="I44" i="17"/>
  <c r="F43" i="17"/>
  <c r="I43" i="17"/>
  <c r="K41" i="17"/>
  <c r="K42" i="17"/>
  <c r="K43" i="17"/>
  <c r="K44" i="17"/>
  <c r="K45" i="17"/>
  <c r="K46" i="17"/>
  <c r="K47" i="17"/>
  <c r="K48" i="17"/>
  <c r="F42" i="17"/>
  <c r="I42" i="17"/>
  <c r="F41" i="17"/>
  <c r="I41" i="17"/>
  <c r="F40" i="17"/>
  <c r="I40" i="17"/>
  <c r="H39" i="17"/>
  <c r="G39" i="17"/>
  <c r="E39" i="17"/>
  <c r="D39" i="17"/>
  <c r="F39" i="17"/>
  <c r="I39" i="17"/>
  <c r="I38" i="17"/>
  <c r="I35" i="17"/>
  <c r="I34" i="17"/>
  <c r="I33" i="17"/>
  <c r="K31" i="17"/>
  <c r="K32" i="17"/>
  <c r="K33" i="17"/>
  <c r="K34" i="17"/>
  <c r="K35" i="17"/>
  <c r="K36" i="17"/>
  <c r="K37" i="17"/>
  <c r="K38" i="17"/>
  <c r="I31" i="17"/>
  <c r="I30" i="17"/>
  <c r="H19" i="17"/>
  <c r="E19" i="17"/>
  <c r="D19" i="17"/>
  <c r="F19" i="17"/>
  <c r="I19" i="17"/>
  <c r="K15" i="17"/>
  <c r="K16" i="17"/>
  <c r="K17" i="17"/>
  <c r="K18" i="17"/>
  <c r="F16" i="17"/>
  <c r="F15" i="17"/>
  <c r="I15" i="17"/>
  <c r="F14" i="17"/>
  <c r="I14" i="17"/>
  <c r="H11" i="17"/>
  <c r="E11" i="17"/>
  <c r="D11" i="17"/>
  <c r="H23" i="16"/>
  <c r="G23" i="16"/>
  <c r="E23" i="16"/>
  <c r="D23" i="16"/>
  <c r="I21" i="16"/>
  <c r="F21" i="16"/>
  <c r="F20" i="16"/>
  <c r="I20" i="16"/>
  <c r="I19" i="16"/>
  <c r="F19" i="16"/>
  <c r="F18" i="16"/>
  <c r="I18" i="16"/>
  <c r="I17" i="16"/>
  <c r="F17" i="16"/>
  <c r="F16" i="16"/>
  <c r="I16" i="16"/>
  <c r="I15" i="16"/>
  <c r="F15" i="16"/>
  <c r="F14" i="16"/>
  <c r="I14" i="16"/>
  <c r="B7" i="16"/>
  <c r="B6" i="17"/>
  <c r="B7" i="18"/>
  <c r="B7" i="19"/>
  <c r="B6" i="20"/>
  <c r="B6" i="21"/>
  <c r="B5" i="22"/>
  <c r="B6" i="24"/>
  <c r="B4" i="25"/>
  <c r="A4" i="26"/>
  <c r="J53" i="15"/>
  <c r="G53" i="15"/>
  <c r="J52" i="15"/>
  <c r="I52" i="15"/>
  <c r="H52" i="15"/>
  <c r="E29" i="22"/>
  <c r="E33" i="22"/>
  <c r="G52" i="15"/>
  <c r="F52" i="15"/>
  <c r="E52" i="15"/>
  <c r="D29" i="22"/>
  <c r="D33" i="22"/>
  <c r="I50" i="15"/>
  <c r="I47" i="15"/>
  <c r="F11" i="22"/>
  <c r="H50" i="15"/>
  <c r="H47" i="15"/>
  <c r="E11" i="22"/>
  <c r="F50" i="15"/>
  <c r="F47" i="15"/>
  <c r="F55" i="15"/>
  <c r="E50" i="15"/>
  <c r="E49" i="15"/>
  <c r="E47" i="15"/>
  <c r="D11" i="22"/>
  <c r="I49" i="15"/>
  <c r="H49" i="15"/>
  <c r="F49" i="15"/>
  <c r="J49" i="15"/>
  <c r="J48" i="15"/>
  <c r="G48" i="15"/>
  <c r="J45" i="15"/>
  <c r="G45" i="15"/>
  <c r="J44" i="15"/>
  <c r="G44" i="15"/>
  <c r="J43" i="15"/>
  <c r="G43" i="15"/>
  <c r="G41" i="15"/>
  <c r="J42" i="15"/>
  <c r="G42" i="15"/>
  <c r="I41" i="15"/>
  <c r="I34" i="15"/>
  <c r="F10" i="22"/>
  <c r="H41" i="15"/>
  <c r="F41" i="15"/>
  <c r="F34" i="15"/>
  <c r="E41" i="15"/>
  <c r="E34" i="15"/>
  <c r="D10" i="22"/>
  <c r="J40" i="15"/>
  <c r="G40" i="15"/>
  <c r="J39" i="15"/>
  <c r="G39" i="15"/>
  <c r="I38" i="15"/>
  <c r="J38" i="15"/>
  <c r="H38" i="15"/>
  <c r="G38" i="15"/>
  <c r="F38" i="15"/>
  <c r="E38" i="15"/>
  <c r="J37" i="15"/>
  <c r="G37" i="15"/>
  <c r="J36" i="15"/>
  <c r="G36" i="15"/>
  <c r="J35" i="15"/>
  <c r="G35" i="15"/>
  <c r="G34" i="15"/>
  <c r="H34" i="15"/>
  <c r="E10" i="22"/>
  <c r="J25" i="15"/>
  <c r="G25" i="15"/>
  <c r="J24" i="15"/>
  <c r="G24" i="15"/>
  <c r="G50" i="15"/>
  <c r="J23" i="15"/>
  <c r="G23" i="15"/>
  <c r="J22" i="15"/>
  <c r="G22" i="15"/>
  <c r="G49" i="15"/>
  <c r="J21" i="15"/>
  <c r="G21" i="15"/>
  <c r="J20" i="15"/>
  <c r="G20" i="15"/>
  <c r="I19" i="15"/>
  <c r="J19" i="15"/>
  <c r="H19" i="15"/>
  <c r="G19" i="15"/>
  <c r="F19" i="15"/>
  <c r="E19" i="15"/>
  <c r="J18" i="15"/>
  <c r="G18" i="15"/>
  <c r="G16" i="15"/>
  <c r="J17" i="15"/>
  <c r="G17" i="15"/>
  <c r="I16" i="15"/>
  <c r="J16" i="15"/>
  <c r="H16" i="15"/>
  <c r="H27" i="15"/>
  <c r="F16" i="15"/>
  <c r="F27" i="15"/>
  <c r="E16" i="15"/>
  <c r="E27" i="15"/>
  <c r="J15" i="15"/>
  <c r="G15" i="15"/>
  <c r="J14" i="15"/>
  <c r="G14" i="15"/>
  <c r="J13" i="15"/>
  <c r="G13" i="15"/>
  <c r="J12" i="15"/>
  <c r="G12" i="15"/>
  <c r="I37" i="17"/>
  <c r="I32" i="17"/>
  <c r="F42" i="24"/>
  <c r="G15" i="24"/>
  <c r="J27" i="15"/>
  <c r="H42" i="24"/>
  <c r="I23" i="18"/>
  <c r="F23" i="18"/>
  <c r="F49" i="17"/>
  <c r="I49" i="17"/>
  <c r="H83" i="17"/>
  <c r="D83" i="17"/>
  <c r="F11" i="17"/>
  <c r="F15" i="22"/>
  <c r="F13" i="22"/>
  <c r="F9" i="22"/>
  <c r="H55" i="15"/>
  <c r="G47" i="15"/>
  <c r="D9" i="22"/>
  <c r="A2" i="29"/>
  <c r="B3" i="30"/>
  <c r="A2" i="31"/>
  <c r="A2" i="28"/>
  <c r="A2" i="26"/>
  <c r="G27" i="15"/>
  <c r="E9" i="22"/>
  <c r="G55" i="15"/>
  <c r="J47" i="15"/>
  <c r="J50" i="15"/>
  <c r="D15" i="22"/>
  <c r="D13" i="22"/>
  <c r="I42" i="24"/>
  <c r="I27" i="15"/>
  <c r="D34" i="20"/>
  <c r="H20" i="20"/>
  <c r="H34" i="20"/>
  <c r="E42" i="24"/>
  <c r="G12" i="24"/>
  <c r="J41" i="15"/>
  <c r="J34" i="15"/>
  <c r="F23" i="16"/>
  <c r="E15" i="22"/>
  <c r="E13" i="22"/>
  <c r="E49" i="19"/>
  <c r="E55" i="15"/>
  <c r="I55" i="15"/>
  <c r="I23" i="16"/>
  <c r="E83" i="17"/>
  <c r="F13" i="19"/>
  <c r="F49" i="19"/>
  <c r="I15" i="19"/>
  <c r="I13" i="19"/>
  <c r="I49" i="19"/>
  <c r="H32" i="20"/>
  <c r="F17" i="22"/>
  <c r="F21" i="22"/>
  <c r="F25" i="22"/>
  <c r="F83" i="17"/>
  <c r="D17" i="22"/>
  <c r="D21" i="22"/>
  <c r="D25" i="22"/>
  <c r="J55" i="15"/>
  <c r="E17" i="22"/>
  <c r="E21" i="22"/>
  <c r="E25" i="22"/>
  <c r="F24" i="16"/>
  <c r="G42" i="24"/>
  <c r="J12" i="24"/>
  <c r="J42" i="24"/>
  <c r="I40" i="5"/>
  <c r="B4" i="7"/>
  <c r="B5" i="4"/>
  <c r="B4" i="5"/>
  <c r="B4" i="6"/>
  <c r="B2" i="2"/>
  <c r="B2" i="3"/>
  <c r="B3" i="4"/>
  <c r="B2" i="5"/>
  <c r="B2" i="6"/>
  <c r="B2" i="7"/>
  <c r="B2" i="8"/>
  <c r="B8" i="14"/>
  <c r="B8" i="27"/>
  <c r="B2" i="12"/>
  <c r="H53" i="7"/>
  <c r="H58" i="7"/>
  <c r="B4" i="15"/>
  <c r="B4" i="16"/>
  <c r="B3" i="17"/>
  <c r="B4" i="18"/>
  <c r="B4" i="19"/>
  <c r="B4" i="20"/>
  <c r="B4" i="21"/>
  <c r="B3" i="22"/>
  <c r="B8" i="23"/>
  <c r="B4" i="24"/>
  <c r="G12" i="4"/>
  <c r="F12" i="4"/>
  <c r="F21" i="4"/>
  <c r="G21" i="4"/>
  <c r="B6" i="26"/>
  <c r="B6" i="29"/>
  <c r="B4" i="30"/>
  <c r="B6" i="31"/>
  <c r="B6" i="25"/>
  <c r="H22" i="6"/>
  <c r="F9" i="6"/>
  <c r="G9" i="6"/>
  <c r="F31" i="2"/>
  <c r="H22" i="7"/>
  <c r="H23" i="7"/>
  <c r="H24" i="7"/>
  <c r="H25" i="7"/>
  <c r="H26" i="7"/>
  <c r="H27" i="7"/>
  <c r="H28" i="7"/>
  <c r="H29" i="7"/>
  <c r="H30" i="7"/>
  <c r="H31" i="7"/>
  <c r="H32" i="7"/>
  <c r="H33" i="7"/>
  <c r="H34" i="7"/>
  <c r="H35" i="7"/>
  <c r="H36" i="7"/>
  <c r="G35" i="7"/>
  <c r="G36" i="7"/>
  <c r="G34" i="7"/>
  <c r="G26" i="7"/>
  <c r="G27" i="7"/>
  <c r="G28" i="7"/>
  <c r="G29" i="7"/>
  <c r="G30" i="7"/>
  <c r="G31" i="7"/>
  <c r="G32" i="7"/>
  <c r="G33" i="7"/>
  <c r="G25" i="7"/>
  <c r="G23" i="7"/>
  <c r="G24" i="7"/>
  <c r="G22" i="7"/>
  <c r="H10" i="7"/>
  <c r="H11" i="7"/>
  <c r="H12" i="7"/>
  <c r="H13" i="7"/>
  <c r="H14" i="7"/>
  <c r="H15" i="7"/>
  <c r="H16" i="7"/>
  <c r="H17" i="7"/>
  <c r="H18" i="7"/>
  <c r="H19" i="7"/>
  <c r="G19" i="7"/>
  <c r="G18" i="7"/>
  <c r="G11" i="7"/>
  <c r="G12" i="7"/>
  <c r="G13" i="7"/>
  <c r="G14" i="7"/>
  <c r="G15" i="7"/>
  <c r="G16" i="7"/>
  <c r="G17" i="7"/>
  <c r="G10" i="7"/>
  <c r="E63" i="3"/>
  <c r="F63" i="3"/>
  <c r="E62" i="3"/>
  <c r="F62" i="3"/>
  <c r="E56" i="3"/>
  <c r="F56" i="3"/>
  <c r="E57" i="3"/>
  <c r="F57" i="3"/>
  <c r="E58" i="3"/>
  <c r="F58" i="3"/>
  <c r="E59" i="3"/>
  <c r="F59" i="3"/>
  <c r="E51" i="3"/>
  <c r="E52" i="3"/>
  <c r="F52" i="3"/>
  <c r="E50" i="3"/>
  <c r="F50" i="3"/>
  <c r="E42" i="3"/>
  <c r="F42" i="3"/>
  <c r="E43" i="3"/>
  <c r="F43" i="3"/>
  <c r="E44" i="3"/>
  <c r="F44" i="3"/>
  <c r="E45" i="3"/>
  <c r="F45" i="3"/>
  <c r="E46" i="3"/>
  <c r="F46" i="3"/>
  <c r="E41" i="3"/>
  <c r="F41" i="3"/>
  <c r="E32" i="3"/>
  <c r="F32" i="3"/>
  <c r="E33" i="3"/>
  <c r="F33" i="3"/>
  <c r="E34" i="3"/>
  <c r="F34" i="3"/>
  <c r="E35" i="3"/>
  <c r="F35" i="3"/>
  <c r="E36" i="3"/>
  <c r="F36" i="3"/>
  <c r="E37" i="3"/>
  <c r="F37" i="3"/>
  <c r="E38" i="3"/>
  <c r="F38" i="3"/>
  <c r="E31" i="3"/>
  <c r="F31" i="3"/>
  <c r="E61" i="3"/>
  <c r="F61" i="3"/>
  <c r="E49" i="3"/>
  <c r="F51" i="3"/>
  <c r="F49" i="3"/>
  <c r="E40" i="3"/>
  <c r="F40" i="3"/>
  <c r="F30" i="3"/>
  <c r="E20" i="3"/>
  <c r="F20" i="3"/>
  <c r="E21" i="3"/>
  <c r="F21" i="3"/>
  <c r="E22" i="3"/>
  <c r="F22" i="3"/>
  <c r="E23" i="3"/>
  <c r="F23" i="3"/>
  <c r="E24" i="3"/>
  <c r="F24" i="3"/>
  <c r="E25" i="3"/>
  <c r="F25" i="3"/>
  <c r="E26" i="3"/>
  <c r="F26" i="3"/>
  <c r="E27" i="3"/>
  <c r="F27" i="3"/>
  <c r="E19" i="3"/>
  <c r="F19" i="3"/>
  <c r="E10" i="3"/>
  <c r="F10" i="3"/>
  <c r="E11" i="3"/>
  <c r="F11" i="3"/>
  <c r="E12" i="3"/>
  <c r="F12" i="3"/>
  <c r="E13" i="3"/>
  <c r="F13" i="3"/>
  <c r="E14" i="3"/>
  <c r="F14" i="3"/>
  <c r="E15" i="3"/>
  <c r="F15" i="3"/>
  <c r="E16" i="3"/>
  <c r="F16" i="3"/>
  <c r="H31" i="6"/>
  <c r="H30" i="6"/>
  <c r="E24" i="6"/>
  <c r="E25" i="6"/>
  <c r="E23" i="6"/>
  <c r="H18" i="6"/>
  <c r="H17" i="6"/>
  <c r="E12" i="6"/>
  <c r="E11" i="6"/>
  <c r="E10" i="6"/>
  <c r="G58" i="7"/>
  <c r="G57" i="7"/>
  <c r="H52" i="7"/>
  <c r="G53" i="7"/>
  <c r="G52" i="7"/>
  <c r="H45" i="7"/>
  <c r="G45" i="7"/>
  <c r="H41" i="7"/>
  <c r="G41" i="7"/>
  <c r="E23" i="4"/>
  <c r="E24" i="4"/>
  <c r="E26" i="4"/>
  <c r="E28" i="4"/>
  <c r="E29" i="4"/>
  <c r="E30" i="4"/>
  <c r="E22" i="4"/>
  <c r="E15" i="4"/>
  <c r="E16" i="4"/>
  <c r="E17" i="4"/>
  <c r="E18" i="4"/>
  <c r="E19" i="4"/>
  <c r="E21" i="4"/>
  <c r="E22" i="6"/>
  <c r="G62" i="7"/>
  <c r="G49" i="7"/>
  <c r="F18" i="3"/>
  <c r="F29" i="3"/>
  <c r="E18" i="3"/>
  <c r="I131" i="2"/>
  <c r="I117" i="2"/>
  <c r="D114" i="2"/>
  <c r="I111" i="2"/>
  <c r="I100" i="2"/>
  <c r="D99" i="2"/>
  <c r="I132" i="1"/>
  <c r="I124" i="1"/>
  <c r="I117" i="1"/>
  <c r="I112" i="1"/>
  <c r="D110" i="1"/>
  <c r="D106" i="1"/>
  <c r="I101" i="1"/>
  <c r="I96" i="1"/>
  <c r="D96" i="1"/>
  <c r="I113" i="2"/>
  <c r="D116" i="2"/>
  <c r="D117" i="1"/>
  <c r="I135" i="1"/>
  <c r="I137" i="1"/>
  <c r="I125" i="2"/>
  <c r="K46" i="2"/>
  <c r="J46" i="2"/>
  <c r="K34" i="2"/>
  <c r="J34" i="2"/>
  <c r="K28" i="2"/>
  <c r="J28" i="2"/>
  <c r="K18" i="2"/>
  <c r="J18" i="2"/>
  <c r="F17" i="2"/>
  <c r="K30" i="2"/>
  <c r="I123" i="2"/>
  <c r="I136" i="2"/>
  <c r="I138" i="2"/>
  <c r="I140" i="2"/>
  <c r="J30" i="2"/>
  <c r="J38" i="5"/>
  <c r="J40" i="5"/>
  <c r="F68" i="1"/>
  <c r="E68" i="1"/>
  <c r="F60" i="1"/>
  <c r="E60" i="1"/>
  <c r="F53" i="1"/>
  <c r="E53" i="1"/>
  <c r="F48" i="1"/>
  <c r="E48" i="1"/>
  <c r="F37" i="1"/>
  <c r="E37" i="1"/>
  <c r="F32" i="1"/>
  <c r="E32" i="1"/>
  <c r="F22" i="1"/>
  <c r="H20" i="7"/>
  <c r="E22" i="1"/>
  <c r="G20" i="7"/>
  <c r="G9" i="7"/>
  <c r="F18" i="1"/>
  <c r="E18" i="1"/>
  <c r="F8" i="1"/>
  <c r="E8" i="1"/>
  <c r="H37" i="7"/>
  <c r="G37" i="7"/>
  <c r="E29" i="1"/>
  <c r="F71" i="1"/>
  <c r="F29" i="1"/>
  <c r="E71" i="1"/>
  <c r="F2" i="12"/>
  <c r="E73" i="1"/>
  <c r="J40" i="2"/>
  <c r="J39" i="2"/>
  <c r="J50" i="2"/>
  <c r="J52" i="2"/>
  <c r="F73" i="1"/>
  <c r="K40" i="2"/>
  <c r="K39" i="2"/>
  <c r="K50" i="2"/>
  <c r="K52" i="2"/>
  <c r="H28" i="12"/>
  <c r="H9" i="12"/>
  <c r="D9" i="12"/>
  <c r="F4" i="12"/>
  <c r="G28" i="6"/>
  <c r="E55" i="3"/>
  <c r="F55" i="3"/>
  <c r="F54" i="3"/>
  <c r="F48" i="3"/>
  <c r="E54" i="3"/>
  <c r="E48" i="3"/>
  <c r="H9" i="7"/>
  <c r="G21" i="7"/>
  <c r="G38" i="7"/>
  <c r="G64" i="7"/>
  <c r="G67" i="7"/>
  <c r="H21" i="7"/>
  <c r="I7" i="6"/>
  <c r="E9" i="6"/>
  <c r="E20" i="6"/>
  <c r="E33" i="6"/>
  <c r="H9" i="6"/>
  <c r="I10" i="6"/>
  <c r="I11" i="6"/>
  <c r="I12" i="6"/>
  <c r="F14" i="6"/>
  <c r="F20" i="6"/>
  <c r="G14" i="6"/>
  <c r="G20" i="6"/>
  <c r="H14" i="6"/>
  <c r="I16" i="6"/>
  <c r="I17" i="6"/>
  <c r="I18" i="6"/>
  <c r="I23" i="6"/>
  <c r="I24" i="6"/>
  <c r="G27" i="6"/>
  <c r="H27" i="6"/>
  <c r="I28" i="6"/>
  <c r="I30" i="6"/>
  <c r="I31" i="6"/>
  <c r="I11" i="5"/>
  <c r="J11" i="5"/>
  <c r="I16" i="5"/>
  <c r="J16" i="5"/>
  <c r="I25" i="5"/>
  <c r="J25" i="5"/>
  <c r="I30" i="5"/>
  <c r="J30" i="5"/>
  <c r="E12" i="4"/>
  <c r="G10" i="4"/>
  <c r="H13" i="4"/>
  <c r="H14" i="4"/>
  <c r="H15" i="4"/>
  <c r="H16" i="4"/>
  <c r="H17" i="4"/>
  <c r="H18" i="4"/>
  <c r="H19" i="4"/>
  <c r="H22" i="4"/>
  <c r="H23" i="4"/>
  <c r="H24" i="4"/>
  <c r="H25" i="4"/>
  <c r="H26" i="4"/>
  <c r="H28" i="4"/>
  <c r="H29" i="4"/>
  <c r="H30" i="4"/>
  <c r="E9" i="3"/>
  <c r="F9" i="3"/>
  <c r="F8" i="3"/>
  <c r="I22" i="5"/>
  <c r="I36" i="5"/>
  <c r="J22" i="5"/>
  <c r="I27" i="6"/>
  <c r="F25" i="6"/>
  <c r="F22" i="6"/>
  <c r="J36" i="5"/>
  <c r="H20" i="6"/>
  <c r="H33" i="6"/>
  <c r="I30" i="4"/>
  <c r="I29" i="4"/>
  <c r="I27" i="4"/>
  <c r="I23" i="4"/>
  <c r="I22" i="4"/>
  <c r="I28" i="4"/>
  <c r="I16" i="4"/>
  <c r="I19" i="4"/>
  <c r="I18" i="4"/>
  <c r="I24" i="4"/>
  <c r="I17" i="4"/>
  <c r="I26" i="4"/>
  <c r="I25" i="4"/>
  <c r="I15" i="4"/>
  <c r="I14" i="4"/>
  <c r="I13" i="4"/>
  <c r="H38" i="7"/>
  <c r="H64" i="7"/>
  <c r="H67" i="7"/>
  <c r="I9" i="6"/>
  <c r="E8" i="3"/>
  <c r="F10" i="4"/>
  <c r="E10" i="4"/>
  <c r="H21" i="4"/>
  <c r="H12" i="4"/>
  <c r="I29" i="6"/>
  <c r="G25" i="6"/>
  <c r="G22" i="6"/>
  <c r="G33" i="6"/>
  <c r="I12" i="4"/>
  <c r="I21" i="4"/>
  <c r="I20" i="6"/>
  <c r="H10" i="4"/>
  <c r="E30" i="3"/>
  <c r="E29" i="3"/>
  <c r="F33" i="2"/>
  <c r="I22" i="6"/>
  <c r="I25" i="6"/>
  <c r="I33" i="6"/>
  <c r="N50" i="2"/>
  <c r="I10" i="4"/>
  <c r="G11" i="17"/>
  <c r="G83" i="17"/>
  <c r="I16" i="17"/>
  <c r="I11" i="17"/>
  <c r="I83" i="17"/>
</calcChain>
</file>

<file path=xl/sharedStrings.xml><?xml version="1.0" encoding="utf-8"?>
<sst xmlns="http://schemas.openxmlformats.org/spreadsheetml/2006/main" count="938" uniqueCount="514">
  <si>
    <t>Concepto</t>
  </si>
  <si>
    <t>INGRESOS Y OTROS BENEFICIOS</t>
  </si>
  <si>
    <t>GASTOS Y OTRAS PÉRDIDAS</t>
  </si>
  <si>
    <t>Ingresos de la Gestión</t>
  </si>
  <si>
    <t>Gastos de  Funcionamiento</t>
  </si>
  <si>
    <t>Impuestos</t>
  </si>
  <si>
    <t xml:space="preserve">Servicios Personales  </t>
  </si>
  <si>
    <t xml:space="preserve">Cuotas y Aportaciones de Seguridad Social </t>
  </si>
  <si>
    <t>Materiales y Suministros</t>
  </si>
  <si>
    <t>Contribuciones de Mejoras</t>
  </si>
  <si>
    <t>Servicios Generales</t>
  </si>
  <si>
    <t>Derechos</t>
  </si>
  <si>
    <t>Productos de Tipo Corriente</t>
  </si>
  <si>
    <t>Aprovechamientos de Tipo Corriente</t>
  </si>
  <si>
    <t>Transferencias Internas y Asignaciones al Sector Público</t>
  </si>
  <si>
    <t>Ingresos por Venta de Bienes y Servicios</t>
  </si>
  <si>
    <t>Transferencias al Resto del Sector Público</t>
  </si>
  <si>
    <t>Ingresos no Comprendidos en las Fracciones de la Ley de Ingresos Causados en Ejercicios Fiscales Anteriores Pendientes de Liquidación o Pago</t>
  </si>
  <si>
    <t>Subsidios y Subvenciones</t>
  </si>
  <si>
    <t>Ayudas Sociales</t>
  </si>
  <si>
    <t>Participaciones, Aportaciones, Transferencias, Asignaciones, Subsidios y Otras Ayudas</t>
  </si>
  <si>
    <t>Pensiones y Jubilaciones</t>
  </si>
  <si>
    <t>Participaciones y Aportaciones</t>
  </si>
  <si>
    <t>Transferencias a Fideicomisos, Mandatos y Contratos Análogos</t>
  </si>
  <si>
    <t>Transferencias a la Seguridad Social</t>
  </si>
  <si>
    <t>Donativos</t>
  </si>
  <si>
    <t>Otros Ingresos y Beneficios</t>
  </si>
  <si>
    <t>Transferencias al Exterior</t>
  </si>
  <si>
    <t xml:space="preserve">Ingresos Financieros  </t>
  </si>
  <si>
    <t>Incremento por Variación de Inventarios</t>
  </si>
  <si>
    <t>Disminución del Exceso de Estimaciones por Pérdida o Deterioro u Obsolescencia</t>
  </si>
  <si>
    <t>Participaciones</t>
  </si>
  <si>
    <t>Disminución del Exceso de Provisiones</t>
  </si>
  <si>
    <t>Aportaciones</t>
  </si>
  <si>
    <t>Otros Ingresos y Beneficios Varios</t>
  </si>
  <si>
    <t>Convenios</t>
  </si>
  <si>
    <t>Total de Ingresos y Otros Beneficios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</si>
  <si>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</si>
  <si>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</si>
  <si>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</si>
  <si>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</si>
  <si>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</si>
  <si>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</si>
  <si>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</si>
  <si>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</si>
  <si>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</si>
  <si>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</si>
  <si>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Estimaciones por Pérdida o Deterioro y Obsolescencia</t>
  </si>
  <si>
    <t>Aumento por Insuficiencia de Provisiones</t>
  </si>
  <si>
    <t>Otros Gastos</t>
  </si>
  <si>
    <t>Inversión Pública</t>
  </si>
  <si>
    <t xml:space="preserve">Inversión Pública no Capitalizable </t>
  </si>
  <si>
    <t>Total de Gastos y Otras Pérdidas</t>
  </si>
  <si>
    <t>Resultados del Ejercicio  (Ahorro/Desahorro)</t>
  </si>
  <si>
    <t>Bajo protesta de decir verdad declaramos que los Estados Financieros y sus Notas son razonablemente correctos y responsabilidad del emisor</t>
  </si>
  <si>
    <t>Transferencia, Asignaciones, Subsidios y Otras ayudas</t>
  </si>
  <si>
    <t>Transferencia, Asignaciones, Subsidios y Otras Ayudas</t>
  </si>
  <si>
    <t>Total del Pasivo y Hacienda Pública / Patrimonio</t>
  </si>
  <si>
    <t>Total Hacienda Pública/ Patrimonio</t>
  </si>
  <si>
    <t>Resultado por Tenencia de Activos no Monetarios</t>
  </si>
  <si>
    <t>Resultado por Posición Monetaria</t>
  </si>
  <si>
    <t>Exceso o Insuficiencia en la Actualización de la Hacienda Publica/Patrimonio</t>
  </si>
  <si>
    <t>Rectificaciones de Resultados de Ejercicios Anteriores</t>
  </si>
  <si>
    <t>Reservas</t>
  </si>
  <si>
    <t>Revalúos</t>
  </si>
  <si>
    <t>Resultados de Ejercicios Anteriores</t>
  </si>
  <si>
    <t>Resultados del Ejercicio (Ahorro / Desahorro)</t>
  </si>
  <si>
    <t>Hacienda Pública/Patrimonio Generado</t>
  </si>
  <si>
    <t>Actualización de la Hacienda Pública / Patrimonio</t>
  </si>
  <si>
    <t>Donaciones de Capital</t>
  </si>
  <si>
    <t>Hacienda Pública/Patrimonio Contribuido</t>
  </si>
  <si>
    <t>Total del Activo</t>
  </si>
  <si>
    <t>HACIENDA PÚBLICA/ PATRIMONIO</t>
  </si>
  <si>
    <t>Total de  Activos  No Circulantes</t>
  </si>
  <si>
    <t>Total del Pasivo</t>
  </si>
  <si>
    <t>Otros Activos no Circulantes</t>
  </si>
  <si>
    <t>Total de Pasivos No Circulantes</t>
  </si>
  <si>
    <t>Estimación por Pérdida o Deterioro de Activos no Circulantes</t>
  </si>
  <si>
    <t>Activos Diferidos</t>
  </si>
  <si>
    <t>Provisiones a Largo Plazo</t>
  </si>
  <si>
    <t>Depreciación, Deterioro y Amortización Acumulada de Bienes</t>
  </si>
  <si>
    <t>Fondos y Bienes de Terceros en Garantía y/o en Administración a Largo Plazo</t>
  </si>
  <si>
    <t>Activos Intangibles</t>
  </si>
  <si>
    <t>Pasivos Diferidos a Largo Plazo</t>
  </si>
  <si>
    <t>Bienes Muebles</t>
  </si>
  <si>
    <t>Deuda Pública a Largo Plazo</t>
  </si>
  <si>
    <t>Bienes Inmuebles, Infraestructura y Construcciones en Proceso</t>
  </si>
  <si>
    <t>Documentos por Pagar a Largo Plazo</t>
  </si>
  <si>
    <t>Derechos a Recibir Efectivo o Equivalentes a Largo Plazo</t>
  </si>
  <si>
    <t>Cuentas por Pagar a Largo Plazo</t>
  </si>
  <si>
    <t>Inversiones Financieras a Largo Plazo</t>
  </si>
  <si>
    <t>Pasivo No Circulante</t>
  </si>
  <si>
    <t>Activo No Circulante</t>
  </si>
  <si>
    <t>Total de Pasivos Circulantes</t>
  </si>
  <si>
    <t>Total de  Activos  Circulantes</t>
  </si>
  <si>
    <t>Otros Pasivos a Corto Plazo</t>
  </si>
  <si>
    <t>Provisiones a Corto Plazo</t>
  </si>
  <si>
    <t>Otros Activos  Circulantes</t>
  </si>
  <si>
    <t>Fondos y Bienes de Terceros en Garantía y/o Administración a Corto Plazo</t>
  </si>
  <si>
    <t>Estimación por Pérdida o Deterioro de Activos Circulantes</t>
  </si>
  <si>
    <t>Pasivos Diferidos a Corto Plazo</t>
  </si>
  <si>
    <t>Almacenes</t>
  </si>
  <si>
    <t>Títulos y Valores a Corto Plazo</t>
  </si>
  <si>
    <t xml:space="preserve">Inventarios </t>
  </si>
  <si>
    <t>Porción a Corto Plazo de la Deuda Pública a Largo Plazo</t>
  </si>
  <si>
    <t>Derechos a Recibir Bienes o Servicios</t>
  </si>
  <si>
    <t>Documentos por Pagar a Corto Plazo</t>
  </si>
  <si>
    <t>Derechos a Recibir Efectivo o Equivalentes</t>
  </si>
  <si>
    <t>Cuentas por Pagar a Corto Plazo</t>
  </si>
  <si>
    <t>Efectivo y Equivalentes</t>
  </si>
  <si>
    <t>Pasivo Circulante</t>
  </si>
  <si>
    <t>Activo Circulante</t>
  </si>
  <si>
    <t>PASIVO</t>
  </si>
  <si>
    <t xml:space="preserve"> ACTIVO </t>
  </si>
  <si>
    <t>Exceso o Insuficiencia en la Actualización de la Hacienda Pública/Patrimonio</t>
  </si>
  <si>
    <t>Aplicación</t>
  </si>
  <si>
    <t>Origen</t>
  </si>
  <si>
    <t xml:space="preserve">Bienes Muebles </t>
  </si>
  <si>
    <t xml:space="preserve"> </t>
  </si>
  <si>
    <t>(4-1)</t>
  </si>
  <si>
    <t>4 =(1+2-3)</t>
  </si>
  <si>
    <t>Variación del Periodo</t>
  </si>
  <si>
    <t>Saldo Final</t>
  </si>
  <si>
    <t>Abonos del Periodo</t>
  </si>
  <si>
    <t>Cargos del Periodo</t>
  </si>
  <si>
    <t>Saldo Inicial</t>
  </si>
  <si>
    <t xml:space="preserve">                Total de Deuda y Otros Pasivos</t>
  </si>
  <si>
    <t>Otros Pasivos</t>
  </si>
  <si>
    <t xml:space="preserve">                Subtotal a Largo Plazo</t>
  </si>
  <si>
    <t>Arrendamientos Financieros</t>
  </si>
  <si>
    <t>Títulos y Valores</t>
  </si>
  <si>
    <t>Deuda Bilateral</t>
  </si>
  <si>
    <t>Organismos Financieros Internacionales</t>
  </si>
  <si>
    <t>Deuda Externa</t>
  </si>
  <si>
    <t>Instituciones de Crédito</t>
  </si>
  <si>
    <t>Deuda Interna</t>
  </si>
  <si>
    <t xml:space="preserve">Largo Plazo           </t>
  </si>
  <si>
    <t xml:space="preserve">              Subtotal a Corto Plazo</t>
  </si>
  <si>
    <t xml:space="preserve">Corto Plazo               </t>
  </si>
  <si>
    <t>DEUDA PÚBLICA</t>
  </si>
  <si>
    <t>Saldo Final del Periodo</t>
  </si>
  <si>
    <t>Saldo Inicial del Periodo</t>
  </si>
  <si>
    <t>Institución o País Acreedor</t>
  </si>
  <si>
    <t xml:space="preserve">Moneda de Contratación  </t>
  </si>
  <si>
    <t>Denominación de las Deudas</t>
  </si>
  <si>
    <t xml:space="preserve">Revalúos  </t>
  </si>
  <si>
    <t>Resultados del Ejercicio (Ahorro/Desahorro)</t>
  </si>
  <si>
    <t>Actualización de la Hacienda Pública/Patrimonio</t>
  </si>
  <si>
    <t xml:space="preserve">Aportaciones </t>
  </si>
  <si>
    <t>TOTAL</t>
  </si>
  <si>
    <t>Ajustes por Cambios de Valor</t>
  </si>
  <si>
    <t>Hacienda Pública/Patrimonio Generado del Ejercicio</t>
  </si>
  <si>
    <t>Hacienda Pública/Patrimonio Generado de Ejercicios Anteriores</t>
  </si>
  <si>
    <t>Efectivo y Equivalentes al Efectivo al final del Ejercicio</t>
  </si>
  <si>
    <t>Efectivo y Equivalentes al Efectivo al inicio del Ejercicio</t>
  </si>
  <si>
    <t xml:space="preserve">Incremento/Disminución Neta en el Efectivo y Equivalentes al Efectivo </t>
  </si>
  <si>
    <t>Flujos Netos de Efectivo por Actividades de Operación</t>
  </si>
  <si>
    <t>Flujos netos de Efectivo por Actividades de Financiamiento</t>
  </si>
  <si>
    <t>Otras Aplicaciones de Operación</t>
  </si>
  <si>
    <t>Otras Aplicaciones de Financiamiento</t>
  </si>
  <si>
    <t xml:space="preserve">Participaciones </t>
  </si>
  <si>
    <t xml:space="preserve">   Externo</t>
  </si>
  <si>
    <t xml:space="preserve">   Interno</t>
  </si>
  <si>
    <t>Servicios de la Deuda</t>
  </si>
  <si>
    <t>Otros Orígenes de Financiamiento</t>
  </si>
  <si>
    <t xml:space="preserve">Subsidios y Subvenciones </t>
  </si>
  <si>
    <t>Transferencias al resto del Sector Público</t>
  </si>
  <si>
    <t>Endeudamiento Neto</t>
  </si>
  <si>
    <t>Servicios Personales</t>
  </si>
  <si>
    <t>Flujo de Efectivo de las Actividades de Financiamiento</t>
  </si>
  <si>
    <t>Otros Orígenes de Operación</t>
  </si>
  <si>
    <t>Flujos Netos de Efectivo por Actividades de Inversión</t>
  </si>
  <si>
    <t>Transferencias, Asignaciones y Subsidios y Otras Ayudas</t>
  </si>
  <si>
    <t>Otras Aplicaciones de Inversión</t>
  </si>
  <si>
    <t>Otros Orígenes de Inversión</t>
  </si>
  <si>
    <t>Contribuciones de mejoras</t>
  </si>
  <si>
    <t>Cuotas y Aportaciones de Seguridad Social</t>
  </si>
  <si>
    <t xml:space="preserve">Flujos de Efectivo de las Actividades de Inversión </t>
  </si>
  <si>
    <t>Flujos de Efectivo de las Actividades de Operación</t>
  </si>
  <si>
    <r>
      <t xml:space="preserve">Productos de Tipo Corriente </t>
    </r>
    <r>
      <rPr>
        <b/>
        <vertAlign val="superscript"/>
        <sz val="11"/>
        <rFont val="Calibri"/>
        <family val="2"/>
      </rPr>
      <t>1/</t>
    </r>
  </si>
  <si>
    <t>Bajo protesta de decir verdad declaramos que los Estados Financieros y sus Notas son razonablemente correctos y responsabilidad del emisor.</t>
  </si>
  <si>
    <r>
      <rPr>
        <b/>
        <sz val="10"/>
        <color indexed="8"/>
        <rFont val="Calibri"/>
        <family val="2"/>
      </rPr>
      <t>1/</t>
    </r>
    <r>
      <rPr>
        <sz val="10"/>
        <color indexed="8"/>
        <rFont val="Calibri"/>
        <family val="2"/>
      </rPr>
      <t xml:space="preserve">  No se incliyen: Utilidades e Intereses. Por regla de presentación se revelan como Ingresos Financieros.</t>
    </r>
  </si>
  <si>
    <t>Informe sobre Pasivos Contingentes</t>
  </si>
  <si>
    <t>Bajo protesta de decir verdad declaramos que los Estados Financieros y sus Notas son razonablemente correctos y son responsabilidad del emisor.</t>
  </si>
  <si>
    <t xml:space="preserve">Patrimonio Neto Inicial Ajustado del Ejercicio </t>
  </si>
  <si>
    <t xml:space="preserve">Variaciones de la Hacienda Pública/Patrimonio Neto del Ejercicio </t>
  </si>
  <si>
    <t>Conciliación entre los Ingresos Presupuestarios y Contables</t>
  </si>
  <si>
    <t>Conciliación entre los Egresos Presupuestarios y los Gastos Contables</t>
  </si>
  <si>
    <t>(Cifras en pesos)</t>
  </si>
  <si>
    <t>1. Ingresos Presupuestarios</t>
  </si>
  <si>
    <t>1. Total de Egresos (presupuestarios)</t>
  </si>
  <si>
    <t>2. Más ingresos contables no presupuestarios</t>
  </si>
  <si>
    <t>2. Menos egresos presupuestarios no contables</t>
  </si>
  <si>
    <t>Incremento por variación de inventarios</t>
  </si>
  <si>
    <t>Mobiliario y equipo de administración</t>
  </si>
  <si>
    <t>Disminución del exceso de estimaciones por pérdida o deterioro u obsolescencia</t>
  </si>
  <si>
    <t xml:space="preserve">Mobiliario y equipo educacional y recreativo </t>
  </si>
  <si>
    <t>Disminución del exceso de provisiones</t>
  </si>
  <si>
    <t>Equipo e instrumental médico y de laboratorio</t>
  </si>
  <si>
    <t>Otros ingresos y beneficios varios</t>
  </si>
  <si>
    <t>Vehículos y equipo de transporte</t>
  </si>
  <si>
    <t>Otros ingresos contables no presupuestarios</t>
  </si>
  <si>
    <t>Equipo de defensa y seguridad</t>
  </si>
  <si>
    <t>Maquinaria, otros equipos y herramientas</t>
  </si>
  <si>
    <t>3. Menos ingresos presupuestarios no contables</t>
  </si>
  <si>
    <t>Activos biológicos</t>
  </si>
  <si>
    <t>Productos de capital</t>
  </si>
  <si>
    <t>Bienes Inmuebles</t>
  </si>
  <si>
    <t>Aprovechamientos de capital</t>
  </si>
  <si>
    <t>Activos intangibles</t>
  </si>
  <si>
    <t>Ingresos derivados de financiamientos</t>
  </si>
  <si>
    <t>Obra pública en bienes propios</t>
  </si>
  <si>
    <t>Otros Ingresos presupuestarios no contables</t>
  </si>
  <si>
    <t>Acciones y participaciones de capital</t>
  </si>
  <si>
    <t>Compra de títulos y valores</t>
  </si>
  <si>
    <t>4. Ingresos Contables (4 = 1 + 2 - 3)</t>
  </si>
  <si>
    <t>Inversiones en fideicomisos, mandatos y otros análogos</t>
  </si>
  <si>
    <t>Provisiones para contingencias y otras erogaciones especiales</t>
  </si>
  <si>
    <t>Amortización de la deuda pública</t>
  </si>
  <si>
    <t>Adeudos de ejercicios fiscales anteriores (ADEFAS)</t>
  </si>
  <si>
    <t>Otros Egresos Presupuestales No Contables</t>
  </si>
  <si>
    <t>3. Más gastos contables no presupuestales</t>
  </si>
  <si>
    <t>Estimaciones, depreciaciones, deterioros, obsolescencia y amortizaciones</t>
  </si>
  <si>
    <t>Disminución de inventarios</t>
  </si>
  <si>
    <t>Aumento por insuficiencia de estimaciones por pérdida o deterioro u obsolescencia</t>
  </si>
  <si>
    <t xml:space="preserve">Aumento por insuficiencia de provisiones </t>
  </si>
  <si>
    <t xml:space="preserve">Otros gastos </t>
  </si>
  <si>
    <t>Otros Gastos Contables No Presupuestales</t>
  </si>
  <si>
    <t>4. Total de Gasto Contable (4 = 1 - 2 + 3)</t>
  </si>
  <si>
    <t>Efectivo en Bancos - Tesorería</t>
  </si>
  <si>
    <t>Efectivo en Bancos - Dependencias</t>
  </si>
  <si>
    <t>Inversiones temporales (hasta 3 meses)</t>
  </si>
  <si>
    <t>Fondos con afectación específica</t>
  </si>
  <si>
    <t>Depósitos de fondos de terceros y otros</t>
  </si>
  <si>
    <t>Total de Efectivo y Equivalentes</t>
  </si>
  <si>
    <t>Ahorro/Desahorro antes de rubros Extraordinarios</t>
  </si>
  <si>
    <t>Movimientos de partidas (o rubros) que no afectan al efectivo.</t>
  </si>
  <si>
    <t xml:space="preserve">Depreciación </t>
  </si>
  <si>
    <t>Amortización</t>
  </si>
  <si>
    <t>Incrementos en las provisiones</t>
  </si>
  <si>
    <t>Incremento en inversiones producido por revaluación</t>
  </si>
  <si>
    <t>Ganancia/pérdida en venta de propiedad, planta y equipo</t>
  </si>
  <si>
    <t>Incremento en cuentas por cobrar</t>
  </si>
  <si>
    <t>Partidas extraordinarias</t>
  </si>
  <si>
    <t>.</t>
  </si>
  <si>
    <t>CONCEPTO</t>
  </si>
  <si>
    <t>DIC</t>
  </si>
  <si>
    <t>Total del  Pasivo</t>
  </si>
  <si>
    <t>Total del  Pasivo y Hacienda Pública / Patrimonio</t>
  </si>
  <si>
    <t>GOBIERNO DEL ESTADO DE VERACRUZ DE IGNACIO DE LA LLAVE</t>
  </si>
  <si>
    <t>Estado Analítico de Ingresos</t>
  </si>
  <si>
    <t>Rubro de Ingresos</t>
  </si>
  <si>
    <t>Ingreso</t>
  </si>
  <si>
    <t>Diferencia</t>
  </si>
  <si>
    <t>Estimado</t>
  </si>
  <si>
    <t>Ampliaciones y Reducciones</t>
  </si>
  <si>
    <t>Modificado</t>
  </si>
  <si>
    <t>Devengado</t>
  </si>
  <si>
    <t>Recaudado</t>
  </si>
  <si>
    <t>(1)</t>
  </si>
  <si>
    <t>(2)</t>
  </si>
  <si>
    <t>(3= 1 + 2)</t>
  </si>
  <si>
    <t>(4)</t>
  </si>
  <si>
    <t>(5)</t>
  </si>
  <si>
    <t>(6 = 5 - 1 )</t>
  </si>
  <si>
    <t>Productos</t>
  </si>
  <si>
    <t>Corriente</t>
  </si>
  <si>
    <t>Capital</t>
  </si>
  <si>
    <t>Aprovechamientos</t>
  </si>
  <si>
    <t>Ingresos por Ventas de Bienes y Servicios</t>
  </si>
  <si>
    <t>Transferencias, Asignaciones, Subsidios y Otras Ayudas</t>
  </si>
  <si>
    <t>Ingresos Derivados de Financiamientos</t>
  </si>
  <si>
    <t>Total</t>
  </si>
  <si>
    <t>Ingresos excedentes</t>
  </si>
  <si>
    <t>Estado Analítico de Ingresos
Por Fuente de Financiamiento</t>
  </si>
  <si>
    <t>Ingresos del Gobierno</t>
  </si>
  <si>
    <t>Ingresos de Organismos y Empresas</t>
  </si>
  <si>
    <t>Ingresos derivados de financiamiento</t>
  </si>
  <si>
    <t>Estado Analítico del Ejercicio del Presupuesto de Egresos</t>
  </si>
  <si>
    <t>Clasificación Administrativa</t>
  </si>
  <si>
    <t>Egresos</t>
  </si>
  <si>
    <t>Subejercicio</t>
  </si>
  <si>
    <t>Aprobado</t>
  </si>
  <si>
    <t>Ampliaciones/ (Reducciones)</t>
  </si>
  <si>
    <t>Pagado</t>
  </si>
  <si>
    <t>3 = (1 + 2 )</t>
  </si>
  <si>
    <t>6 = ( 3 - 4 )</t>
  </si>
  <si>
    <t>Dependencia o Unidad Administrativa 1</t>
  </si>
  <si>
    <t>Dependencia o Unidad Administrativa 2</t>
  </si>
  <si>
    <t>Dependencia o Unidad Administrativa 3</t>
  </si>
  <si>
    <t>Dependencia o Unidad Administrativa 4</t>
  </si>
  <si>
    <t>Dependencia o Unidad Administrativa 6</t>
  </si>
  <si>
    <t>Dependencia o Unidad Administrativa 7</t>
  </si>
  <si>
    <t>Dependencia o Unidad Administrativa 8</t>
  </si>
  <si>
    <t>Dependencia o Unidad Administrativa 9</t>
  </si>
  <si>
    <t>Dependencia o Unidad Administrativa xx</t>
  </si>
  <si>
    <t>Total del Gasto</t>
  </si>
  <si>
    <t>Clasificación por Objeto del Gasto (Capítulo y Concepto)</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</si>
  <si>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</si>
  <si>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</si>
  <si>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</si>
  <si>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</si>
  <si>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</si>
  <si>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</si>
  <si>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</si>
  <si>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</si>
  <si>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</si>
  <si>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</si>
  <si>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</si>
  <si>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</si>
  <si>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</si>
  <si>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</si>
  <si>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</si>
  <si>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</si>
  <si>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</si>
  <si>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</si>
  <si>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</si>
  <si>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</si>
  <si>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</si>
  <si>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</si>
  <si>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</si>
  <si>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</si>
  <si>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</si>
  <si>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</si>
  <si>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</si>
  <si>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</si>
  <si>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</si>
  <si>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</si>
  <si>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</si>
  <si>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</si>
  <si>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</si>
  <si>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</si>
  <si>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</si>
  <si>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</si>
  <si>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</si>
  <si>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</si>
  <si>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</si>
  <si>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</si>
  <si>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</si>
  <si>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</si>
  <si>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</si>
  <si>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</si>
  <si>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</si>
  <si>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</si>
  <si>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</si>
  <si>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</si>
  <si>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Clasificación Económica (por Tipo de Gasto)</t>
  </si>
  <si>
    <t xml:space="preserve">Egresos </t>
  </si>
  <si>
    <t>Gasto Corriente</t>
  </si>
  <si>
    <t>Gasto de Capital</t>
  </si>
  <si>
    <t>Amortización de la Deuda y Disminución de Pasivos</t>
  </si>
  <si>
    <t>Clasificación Funcional (Finalidad y Función)</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</si>
  <si>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</si>
  <si>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</si>
  <si>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</si>
  <si>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</si>
  <si>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</si>
  <si>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</si>
  <si>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</si>
  <si>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</si>
  <si>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</si>
  <si>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</si>
  <si>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</si>
  <si>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</si>
  <si>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</si>
  <si>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</si>
  <si>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</si>
  <si>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</si>
  <si>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</si>
  <si>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</si>
  <si>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</si>
  <si>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</si>
  <si>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</si>
  <si>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</si>
  <si>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</si>
  <si>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</si>
  <si>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</si>
  <si>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</si>
  <si>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</si>
  <si>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Transacciones de la Deuda Publica / Costo Financiero de la Deuda</t>
  </si>
  <si>
    <t>Transferencias, Participaciones y Aportaciones entre Diferentes Niveles y Ordenes de Gobierno</t>
  </si>
  <si>
    <t>Saneamiento del Sistema Financiero</t>
  </si>
  <si>
    <t>Adeudos de Ejercicios Fiscales Anteriores</t>
  </si>
  <si>
    <t>Identificación de Crédito o Instrumento</t>
  </si>
  <si>
    <t>Contratación / Colocación</t>
  </si>
  <si>
    <t xml:space="preserve">Endeudamiento Neto </t>
  </si>
  <si>
    <t>A</t>
  </si>
  <si>
    <t>B</t>
  </si>
  <si>
    <t>C = A - B</t>
  </si>
  <si>
    <t>Créditos Bancarios</t>
  </si>
  <si>
    <t>Total Créditos Bancarios</t>
  </si>
  <si>
    <t>Otros Instrumentos de Deuda</t>
  </si>
  <si>
    <t>Total Otros Instrumentos de Deuda</t>
  </si>
  <si>
    <t>Intereses de la Deuda</t>
  </si>
  <si>
    <t>Total de Intereses de Créditos Bancarios</t>
  </si>
  <si>
    <t>Total de Intereses de Otros Instrumentos de Deuda</t>
  </si>
  <si>
    <t>Indicadores de Postura Fiscal</t>
  </si>
  <si>
    <t>I. Ingresos Presupuestarios (I=1+2)</t>
  </si>
  <si>
    <t>II. Egresos Presupuestarios (II=3+4)</t>
  </si>
  <si>
    <t xml:space="preserve">  III. Balance Presupuestario (Superávit o Déficit) (III = I - II)</t>
  </si>
  <si>
    <t xml:space="preserve">     III. Balance presupuestario (Superávit o Déficit)</t>
  </si>
  <si>
    <t xml:space="preserve">    IV. Intereses, Comisiones y Gastos de la Deuda</t>
  </si>
  <si>
    <t xml:space="preserve"> V. Balance Primario ( Superávit o Déficit) (V= III - IV)</t>
  </si>
  <si>
    <t xml:space="preserve">    A. Financiamiento</t>
  </si>
  <si>
    <t xml:space="preserve">    B.  Amortización de la deuda</t>
  </si>
  <si>
    <t>C. Endeudamiento ó desendeudamiento (C = A - B)</t>
  </si>
  <si>
    <t>1 Los Ingresos que se presentan son los ingresos presupuestario totales sin incluir los ingresos por financiamientos. Los Ingresos del Gobierno de la Entidad Federativa corresponden a los del Poder Ejecutivo, Legislativo Judicial y Autónomos</t>
  </si>
  <si>
    <t>2 Los egresos que se presentan son los egresos presupuestarios totales sin incluir los egresos por amortización. Los egresos del Gobierno de la Entidad Federativa corresponden a los del Poder Ejecutivo, Legislativo, Judicial y Órganos Autónomos</t>
  </si>
  <si>
    <t>3 Para Ingresos se reportan los ingresos recaudados; para egresos se reportan los egresos pagados</t>
  </si>
  <si>
    <t>Gasto por Categoría Programática</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</si>
  <si>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</si>
  <si>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</si>
  <si>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</si>
  <si>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</si>
  <si>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</si>
  <si>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</si>
  <si>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</si>
  <si>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</si>
  <si>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</si>
  <si>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</si>
  <si>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</si>
  <si>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</si>
  <si>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</si>
  <si>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</si>
  <si>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</si>
  <si>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</si>
  <si>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</si>
  <si>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</si>
  <si>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</si>
  <si>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</si>
  <si>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</si>
  <si>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</si>
  <si>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</si>
  <si>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</si>
  <si>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</si>
  <si>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</si>
  <si>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</si>
  <si>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</si>
  <si>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</si>
  <si>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</si>
  <si>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Programas y Proyectos de Inversión</t>
  </si>
  <si>
    <t>(Pesos)</t>
  </si>
  <si>
    <t>Ente Público:</t>
  </si>
  <si>
    <t>Indicadores de Resultados</t>
  </si>
  <si>
    <t xml:space="preserve"> Se puede incluir las Matrices de Indicadores para resultados que se tengan, en la que se muestre el resultado obtenido en el Indicador</t>
  </si>
  <si>
    <t>Relación de Bienes Muebles que Componen el Patrimonio</t>
  </si>
  <si>
    <t>Código</t>
  </si>
  <si>
    <t>Descripción del Bien Mueble</t>
  </si>
  <si>
    <t>Valor en libros</t>
  </si>
  <si>
    <t>Relación de Bienes Inmuebles que Componen el Patrimonio</t>
  </si>
  <si>
    <t>Descripción del Bien Inmueble</t>
  </si>
  <si>
    <t>Relación de cuentas bancarias productivas específicas</t>
  </si>
  <si>
    <t>Fondo, Programa o Convenio</t>
  </si>
  <si>
    <t>Datos de la Cuenta Bancaria</t>
  </si>
  <si>
    <t>Institución Bancaria</t>
  </si>
  <si>
    <t>Número de Cuenta</t>
  </si>
  <si>
    <t>Relación de Esquemas Bursátiles y de Coberturas Financieras</t>
  </si>
  <si>
    <t>·         Formato libre</t>
  </si>
  <si>
    <t>·         En caso de no aplicar se deberá asentar tal situación</t>
  </si>
  <si>
    <t>·         En todos los casos debe venir firmado.</t>
  </si>
  <si>
    <t xml:space="preserve">                   Estado Analítico de la Deuda y Otros Pasivos</t>
  </si>
  <si>
    <t xml:space="preserve">             Estado de Variación en la Hacienda Pública</t>
  </si>
  <si>
    <r>
      <t xml:space="preserve">     1. Ingresos del Gobierno de la Entidad Federativa </t>
    </r>
    <r>
      <rPr>
        <vertAlign val="superscript"/>
        <sz val="8"/>
        <color theme="1"/>
        <rFont val="Calibri"/>
        <family val="2"/>
        <scheme val="minor"/>
      </rPr>
      <t>1</t>
    </r>
  </si>
  <si>
    <r>
      <t xml:space="preserve">     2. Ingresos del Sector Paraestatal </t>
    </r>
    <r>
      <rPr>
        <vertAlign val="superscript"/>
        <sz val="8"/>
        <color theme="1"/>
        <rFont val="Calibri"/>
        <family val="2"/>
        <scheme val="minor"/>
      </rPr>
      <t>1</t>
    </r>
  </si>
  <si>
    <r>
      <t xml:space="preserve">        3. Egresos del Gobierno de la Entidad Federativa </t>
    </r>
    <r>
      <rPr>
        <vertAlign val="superscript"/>
        <sz val="8"/>
        <color theme="1"/>
        <rFont val="Calibri"/>
        <family val="2"/>
        <scheme val="minor"/>
      </rPr>
      <t>2</t>
    </r>
  </si>
  <si>
    <r>
      <t xml:space="preserve">          4. Egresos del Sector Paraestatal </t>
    </r>
    <r>
      <rPr>
        <vertAlign val="superscript"/>
        <sz val="8"/>
        <color theme="1"/>
        <rFont val="Calibri"/>
        <family val="2"/>
        <scheme val="minor"/>
      </rPr>
      <t>2</t>
    </r>
  </si>
  <si>
    <r>
      <t xml:space="preserve">Pagado </t>
    </r>
    <r>
      <rPr>
        <b/>
        <vertAlign val="superscript"/>
        <sz val="12"/>
        <rFont val="Calibri"/>
        <family val="2"/>
        <scheme val="minor"/>
      </rPr>
      <t>3</t>
    </r>
  </si>
  <si>
    <r>
      <t>·</t>
    </r>
    <r>
      <rPr>
        <sz val="11"/>
        <color theme="1"/>
        <rFont val="Calibri"/>
        <family val="2"/>
        <scheme val="minor"/>
      </rPr>
      <t>         Formato libre</t>
    </r>
  </si>
  <si>
    <r>
      <t>·</t>
    </r>
    <r>
      <rPr>
        <sz val="11"/>
        <color theme="1"/>
        <rFont val="Calibri"/>
        <family val="2"/>
        <scheme val="minor"/>
      </rPr>
      <t>         En caso de no aplicar se deberá asentar tal situación</t>
    </r>
  </si>
  <si>
    <t xml:space="preserve">ESTADOS E INFORMES FINANCIEROS CONTABLES </t>
  </si>
  <si>
    <t>APARTADO I</t>
  </si>
  <si>
    <t>APARTADO II</t>
  </si>
  <si>
    <t>INFORMES PRESUPUESTARIOS</t>
  </si>
  <si>
    <t>INFORMES PROGRAMÁTICOS</t>
  </si>
  <si>
    <t>APARTADO III</t>
  </si>
  <si>
    <t>APARTADO IV</t>
  </si>
  <si>
    <t>ANEXOS</t>
  </si>
  <si>
    <t>LEY GENERAL DE CONTABILIDAD GUBERNAMENTAL</t>
  </si>
  <si>
    <t>Estado de Actividades</t>
  </si>
  <si>
    <t>Estado de Situación Financiera</t>
  </si>
  <si>
    <t>Estado de Cambios en la Situación Financiera</t>
  </si>
  <si>
    <t>Estado Analítico del Activo</t>
  </si>
  <si>
    <t>Estado de Flujos de Efectivo</t>
  </si>
  <si>
    <t>DICIEMBRE 2016</t>
  </si>
  <si>
    <t xml:space="preserve">Otros Gastos </t>
  </si>
  <si>
    <t>INSTITUTO VERACRUZANO DE DESARROLLO MUNICIPAL</t>
  </si>
  <si>
    <t xml:space="preserve">NO APLICA </t>
  </si>
  <si>
    <t xml:space="preserve">EL INSTITUTO VERACRUZANO DE DESARROLLO MUNICIPAL NO CUENTA CON INFORMACION REFERENTE A  INFORME </t>
  </si>
  <si>
    <t>SOBRE PASIVOS CONTINGENTES POR LO TANTO SE PRESENTA SIN DATOS .</t>
  </si>
  <si>
    <t>SOBRE PROGRAMAS Y PROYECTOS DE INVERSION  POR LO TANTO SE PRESENTA SIN DATOS .</t>
  </si>
  <si>
    <t>1-2-4-1-0000-0000</t>
  </si>
  <si>
    <t>MOBILIARIO Y EQUIPO DE ADMINISTRACION</t>
  </si>
  <si>
    <t>1-2-4-2-0000-0000</t>
  </si>
  <si>
    <t>MOBILIARIO Y EQUIPO EDUCACIONAL</t>
  </si>
  <si>
    <t>1-2-4-4-0000-0000</t>
  </si>
  <si>
    <t>EQUIPO DE TRANSPORTE</t>
  </si>
  <si>
    <t>1-2-4-6-0000-0000</t>
  </si>
  <si>
    <t>MAQUINARIA, OTROS EQUIPOS Y HERRAMIENTAS</t>
  </si>
  <si>
    <t xml:space="preserve">Ente Público: </t>
  </si>
  <si>
    <t xml:space="preserve">GASTOS DE OPERACIÓN </t>
  </si>
  <si>
    <t>BANORTE</t>
  </si>
  <si>
    <t xml:space="preserve">SERVICIOS PERSONALES </t>
  </si>
  <si>
    <t>SOBRE RELACION DE ESQUEMAS BURSATILES Y DE COBERTURAS FINANCIERAS  POR LO TANTO SE PRESENTA SIN DATOS .</t>
  </si>
  <si>
    <t>Bienes muebles - Inmuebles</t>
  </si>
  <si>
    <t>Del 1 de Enero al 31 de marzo de 2018 y 2017</t>
  </si>
  <si>
    <t>Al 31 de marzo de 2018 y 2017</t>
  </si>
  <si>
    <t>Del 1 de Enero al 31 de marzo de 2018</t>
  </si>
  <si>
    <t>Al 31 de marzo de 2017</t>
  </si>
  <si>
    <t>Correspondiente del 1 de Enero al 31 de marzo  de 2018</t>
  </si>
  <si>
    <t>Al 31 de marzo de 2018</t>
  </si>
  <si>
    <t>Hacienda Pública/Patrimonio Neto Final del Ejercicio 2017</t>
  </si>
  <si>
    <t>Cambios en la Hacienda Pública/Patrimonio Neto del Ejercicio 2018</t>
  </si>
  <si>
    <t>Saldo Neto en la Hacienda Pública / Patrimonio 2018</t>
  </si>
  <si>
    <t>PRIMER INFORME TRIMESTRAL DEL GASTO PÚBLICO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</si>
</sst>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Red]\-&quot;$&quot;#,##0.00"/>
    <numFmt numFmtId="44" formatCode="_-&quot;$&quot;* #,##0.00_-;\-&quot;$&quot;* #,##0.00_-;_-&quot;$&quot;* &quot;-&quot;??_-;_-@_-"/>
    <numFmt numFmtId="43" formatCode="_-* #,##0.00_-;\-* #,##0.00_-;_-* &quot;-&quot;??_-;_-@_-"/>
    <numFmt numFmtId="164" formatCode="0_ ;\-0\ "/>
    <numFmt numFmtId="165" formatCode="General_)"/>
    <numFmt numFmtId="166" formatCode="_-* #,##0_-;\-* #,##0_-;_-* &quot;-&quot;??_-;_-@_-"/>
  </numFmts>
  <fonts count="90" x14ac:knownFonts="1">
    <font>
      <sz val="11"/>
      <color theme="1"/>
      <name val="Calibri"/>
      <family val="2"/>
      <scheme val="minor"/>
    </font>
    <font>
      <sz val="10"/>
      <name val="Arial"/>
      <family val="2"/>
    </font>
    <font>
      <b/>
      <sz val="9"/>
      <name val="Arial"/>
      <family val="2"/>
    </font>
    <font>
      <sz val="9"/>
      <name val="Arial"/>
      <family val="2"/>
    </font>
    <font>
      <b/>
      <i/>
      <sz val="9"/>
      <name val="Arial"/>
      <family val="2"/>
    </font>
    <font>
      <sz val="10"/>
      <color indexed="8"/>
      <name val="Calibri"/>
      <family val="2"/>
    </font>
    <font>
      <b/>
      <sz val="10"/>
      <color indexed="8"/>
      <name val="Calibri"/>
      <family val="2"/>
    </font>
    <font>
      <sz val="10"/>
      <name val="Calibri"/>
      <family val="2"/>
    </font>
    <font>
      <b/>
      <sz val="11"/>
      <name val="Calibri"/>
      <family val="2"/>
    </font>
    <font>
      <sz val="11"/>
      <name val="Calibri"/>
      <family val="2"/>
    </font>
    <font>
      <i/>
      <sz val="11"/>
      <name val="Calibri"/>
      <family val="2"/>
    </font>
    <font>
      <b/>
      <i/>
      <sz val="11"/>
      <name val="Calibri"/>
      <family val="2"/>
    </font>
    <font>
      <b/>
      <sz val="12"/>
      <name val="Calibri"/>
      <family val="2"/>
    </font>
    <font>
      <b/>
      <vertAlign val="superscript"/>
      <sz val="11"/>
      <name val="Calibri"/>
      <family val="2"/>
    </font>
    <font>
      <sz val="12"/>
      <name val="Calibri"/>
      <family val="2"/>
    </font>
    <font>
      <sz val="11"/>
      <color theme="1"/>
      <name val="Calibri"/>
      <family val="2"/>
      <scheme val="minor"/>
    </font>
    <font>
      <b/>
      <sz val="11"/>
      <color theme="1"/>
      <name val="Calibri"/>
      <family val="2"/>
      <scheme val="minor"/>
    </font>
    <font>
      <sz val="9"/>
      <color theme="1"/>
      <name val="Arial"/>
      <family val="2"/>
    </font>
    <font>
      <b/>
      <i/>
      <sz val="9"/>
      <color theme="1"/>
      <name val="Arial"/>
      <family val="2"/>
    </font>
    <font>
      <b/>
      <sz val="9"/>
      <color theme="0"/>
      <name val="Arial"/>
      <family val="2"/>
    </font>
    <font>
      <sz val="11"/>
      <color theme="1"/>
      <name val="Calibri"/>
      <family val="2"/>
    </font>
    <font>
      <sz val="10"/>
      <color theme="1"/>
      <name val="Calibri"/>
      <family val="2"/>
    </font>
    <font>
      <b/>
      <sz val="11"/>
      <color theme="1"/>
      <name val="Calibri"/>
      <family val="2"/>
    </font>
    <font>
      <i/>
      <sz val="11"/>
      <color theme="1"/>
      <name val="Calibri"/>
      <family val="2"/>
    </font>
    <font>
      <sz val="12"/>
      <color theme="1"/>
      <name val="Calibri"/>
      <family val="2"/>
    </font>
    <font>
      <b/>
      <sz val="12"/>
      <color theme="1"/>
      <name val="Calibri"/>
      <family val="2"/>
    </font>
    <font>
      <sz val="12"/>
      <color theme="0"/>
      <name val="Calibri"/>
      <family val="2"/>
    </font>
    <font>
      <b/>
      <sz val="12"/>
      <color theme="0"/>
      <name val="Calibri"/>
      <family val="2"/>
    </font>
    <font>
      <sz val="11"/>
      <color theme="0"/>
      <name val="Calibri"/>
      <family val="2"/>
    </font>
    <font>
      <b/>
      <sz val="11"/>
      <color theme="0"/>
      <name val="Calibri"/>
      <family val="2"/>
    </font>
    <font>
      <sz val="11"/>
      <color rgb="FF000000"/>
      <name val="Calibri"/>
      <family val="2"/>
      <scheme val="minor"/>
    </font>
    <font>
      <b/>
      <sz val="10"/>
      <color theme="0"/>
      <name val="Calibri"/>
      <family val="2"/>
    </font>
    <font>
      <sz val="12"/>
      <color theme="1"/>
      <name val="Calibri"/>
      <family val="2"/>
      <scheme val="minor"/>
    </font>
    <font>
      <i/>
      <sz val="11"/>
      <color theme="1"/>
      <name val="Calibri"/>
      <family val="2"/>
      <scheme val="minor"/>
    </font>
    <font>
      <sz val="10"/>
      <color theme="1"/>
      <name val="Arial"/>
      <family val="2"/>
    </font>
    <font>
      <sz val="12"/>
      <color theme="0"/>
      <name val="Arial"/>
      <family val="2"/>
    </font>
    <font>
      <sz val="12"/>
      <color theme="1"/>
      <name val="Arial"/>
      <family val="2"/>
    </font>
    <font>
      <i/>
      <sz val="9"/>
      <color theme="1"/>
      <name val="Arial"/>
      <family val="2"/>
    </font>
    <font>
      <b/>
      <i/>
      <sz val="11"/>
      <color theme="1"/>
      <name val="Calibri"/>
      <family val="2"/>
    </font>
    <font>
      <sz val="10"/>
      <color theme="1"/>
      <name val="Calibri"/>
      <family val="2"/>
      <scheme val="minor"/>
    </font>
    <font>
      <b/>
      <sz val="10"/>
      <color theme="0"/>
      <name val="Arial"/>
      <family val="2"/>
    </font>
    <font>
      <sz val="11"/>
      <color theme="0"/>
      <name val="Calibri"/>
      <family val="2"/>
      <scheme val="minor"/>
    </font>
    <font>
      <sz val="11"/>
      <color indexed="8"/>
      <name val="Calibri"/>
      <family val="2"/>
    </font>
    <font>
      <b/>
      <sz val="10"/>
      <name val="Calibri"/>
      <family val="2"/>
    </font>
    <font>
      <b/>
      <sz val="10"/>
      <color theme="1"/>
      <name val="Calibri"/>
      <family val="2"/>
    </font>
    <font>
      <i/>
      <sz val="10"/>
      <color theme="1"/>
      <name val="Calibri"/>
      <family val="2"/>
    </font>
    <font>
      <b/>
      <sz val="11"/>
      <name val="Arial"/>
      <family val="2"/>
    </font>
    <font>
      <sz val="8"/>
      <color theme="1"/>
      <name val="Arial"/>
      <family val="2"/>
    </font>
    <font>
      <b/>
      <sz val="8"/>
      <color theme="1"/>
      <name val="Arial"/>
      <family val="2"/>
    </font>
    <font>
      <sz val="8"/>
      <color indexed="8"/>
      <name val="Arial"/>
      <family val="2"/>
    </font>
    <font>
      <b/>
      <sz val="8"/>
      <color indexed="8"/>
      <name val="Arial"/>
      <family val="2"/>
    </font>
    <font>
      <sz val="8"/>
      <name val="Arial"/>
      <family val="2"/>
    </font>
    <font>
      <sz val="11"/>
      <color rgb="FFFF0000"/>
      <name val="Arial"/>
      <family val="2"/>
    </font>
    <font>
      <sz val="11"/>
      <color theme="1"/>
      <name val="Arial"/>
      <family val="2"/>
    </font>
    <font>
      <sz val="11"/>
      <color rgb="FFFF0000"/>
      <name val="Calibri"/>
      <family val="2"/>
      <scheme val="minor"/>
    </font>
    <font>
      <sz val="11"/>
      <name val="Calibri"/>
      <family val="2"/>
      <scheme val="minor"/>
    </font>
    <font>
      <b/>
      <sz val="9"/>
      <name val="Calibri"/>
      <family val="2"/>
      <scheme val="minor"/>
    </font>
    <font>
      <sz val="9"/>
      <name val="Calibri"/>
      <family val="2"/>
      <scheme val="minor"/>
    </font>
    <font>
      <sz val="10"/>
      <name val="Calibri"/>
      <family val="2"/>
      <scheme val="minor"/>
    </font>
    <font>
      <b/>
      <sz val="11"/>
      <name val="Calibri"/>
      <family val="2"/>
      <scheme val="minor"/>
    </font>
    <font>
      <b/>
      <sz val="12"/>
      <name val="Calibri"/>
      <family val="2"/>
      <scheme val="minor"/>
    </font>
    <font>
      <sz val="12"/>
      <name val="Calibri"/>
      <family val="2"/>
      <scheme val="minor"/>
    </font>
    <font>
      <sz val="11"/>
      <color indexed="8"/>
      <name val="Calibri"/>
      <family val="2"/>
      <scheme val="minor"/>
    </font>
    <font>
      <b/>
      <sz val="11"/>
      <color indexed="8"/>
      <name val="Calibri"/>
      <family val="2"/>
      <scheme val="minor"/>
    </font>
    <font>
      <b/>
      <sz val="11"/>
      <color rgb="FF000000"/>
      <name val="Calibri"/>
      <family val="2"/>
      <scheme val="minor"/>
    </font>
    <font>
      <sz val="8"/>
      <color theme="1"/>
      <name val="Calibri"/>
      <family val="2"/>
      <scheme val="minor"/>
    </font>
    <font>
      <b/>
      <sz val="8"/>
      <color theme="1"/>
      <name val="Calibri"/>
      <family val="2"/>
      <scheme val="minor"/>
    </font>
    <font>
      <sz val="9"/>
      <color theme="1"/>
      <name val="Calibri"/>
      <family val="2"/>
      <scheme val="minor"/>
    </font>
    <font>
      <b/>
      <i/>
      <sz val="9"/>
      <name val="Calibri"/>
      <family val="2"/>
      <scheme val="minor"/>
    </font>
    <font>
      <b/>
      <sz val="11"/>
      <color theme="0" tint="-0.499984740745262"/>
      <name val="Calibri"/>
      <family val="2"/>
      <scheme val="minor"/>
    </font>
    <font>
      <b/>
      <i/>
      <sz val="11"/>
      <color theme="1"/>
      <name val="Calibri"/>
      <family val="2"/>
      <scheme val="minor"/>
    </font>
    <font>
      <b/>
      <i/>
      <sz val="11"/>
      <name val="Calibri"/>
      <family val="2"/>
      <scheme val="minor"/>
    </font>
    <font>
      <sz val="12"/>
      <color rgb="FFFF0000"/>
      <name val="Calibri"/>
      <family val="2"/>
      <scheme val="minor"/>
    </font>
    <font>
      <b/>
      <sz val="12"/>
      <name val="Arial"/>
      <family val="2"/>
    </font>
    <font>
      <sz val="12"/>
      <name val="Arial"/>
      <family val="2"/>
    </font>
    <font>
      <b/>
      <sz val="11"/>
      <color theme="1"/>
      <name val="Arial"/>
      <family val="2"/>
    </font>
    <font>
      <b/>
      <sz val="12"/>
      <color rgb="FFFF0000"/>
      <name val="Calibri"/>
      <family val="2"/>
      <scheme val="minor"/>
    </font>
    <font>
      <vertAlign val="superscript"/>
      <sz val="8"/>
      <color theme="1"/>
      <name val="Calibri"/>
      <family val="2"/>
      <scheme val="minor"/>
    </font>
    <font>
      <b/>
      <vertAlign val="superscript"/>
      <sz val="12"/>
      <name val="Calibri"/>
      <family val="2"/>
      <scheme val="minor"/>
    </font>
    <font>
      <sz val="7"/>
      <color theme="1"/>
      <name val="Calibri"/>
      <family val="2"/>
      <scheme val="minor"/>
    </font>
    <font>
      <b/>
      <sz val="12"/>
      <color theme="1"/>
      <name val="Calibri"/>
      <family val="2"/>
      <scheme val="minor"/>
    </font>
    <font>
      <i/>
      <sz val="9"/>
      <name val="Calibri"/>
      <family val="2"/>
      <scheme val="minor"/>
    </font>
    <font>
      <sz val="7"/>
      <name val="Calibri"/>
      <family val="2"/>
      <scheme val="minor"/>
    </font>
    <font>
      <b/>
      <sz val="20"/>
      <color rgb="FF55565A"/>
      <name val="Neo Sans Pro"/>
      <family val="2"/>
    </font>
    <font>
      <b/>
      <sz val="16"/>
      <color rgb="FF55565A"/>
      <name val="Neo Sans Pro"/>
      <family val="2"/>
    </font>
    <font>
      <b/>
      <sz val="36"/>
      <color rgb="FF55565A"/>
      <name val="Neo Sans Pro"/>
      <family val="2"/>
    </font>
    <font>
      <b/>
      <sz val="48"/>
      <color rgb="FF55565A"/>
      <name val="Neo Sans Pro"/>
      <family val="2"/>
    </font>
    <font>
      <b/>
      <sz val="28"/>
      <color theme="1"/>
      <name val="Calibri"/>
      <family val="2"/>
      <scheme val="minor"/>
    </font>
    <font>
      <b/>
      <sz val="36"/>
      <color theme="1"/>
      <name val="Calibri"/>
      <family val="2"/>
      <scheme val="minor"/>
    </font>
    <font>
      <b/>
      <sz val="26"/>
      <name val="Calibri"/>
      <family val="2"/>
      <scheme val="minor"/>
    </font>
  </fonts>
  <fills count="8">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s>
  <borders count="55">
    <border>
      <left/>
      <right/>
      <top/>
      <bottom/>
      <diagonal/>
    </border>
    <border>
      <left/>
      <right style="thin">
        <color indexed="64"/>
      </right>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dashed">
        <color indexed="64"/>
      </top>
      <bottom style="dash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diagonal/>
    </border>
    <border>
      <left style="thin">
        <color indexed="64"/>
      </left>
      <right/>
      <top style="dashed">
        <color indexed="64"/>
      </top>
      <bottom style="dash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dotted">
        <color indexed="64"/>
      </bottom>
      <diagonal/>
    </border>
    <border>
      <left/>
      <right style="thin">
        <color indexed="64"/>
      </right>
      <top style="dashed">
        <color indexed="64"/>
      </top>
      <bottom style="dashed">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theme="0"/>
      </left>
      <right style="thin">
        <color theme="0"/>
      </right>
      <top style="dotted">
        <color indexed="64"/>
      </top>
      <bottom/>
      <diagonal/>
    </border>
    <border>
      <left style="thin">
        <color theme="0"/>
      </left>
      <right style="thin">
        <color theme="0"/>
      </right>
      <top style="dotted">
        <color indexed="64"/>
      </top>
      <bottom style="dotted">
        <color indexed="64"/>
      </bottom>
      <diagonal/>
    </border>
    <border>
      <left style="thin">
        <color theme="0"/>
      </left>
      <right style="thin">
        <color theme="0"/>
      </right>
      <top style="dashed">
        <color indexed="64"/>
      </top>
      <bottom/>
      <diagonal/>
    </border>
    <border>
      <left style="thin">
        <color theme="0"/>
      </left>
      <right/>
      <top style="dashed">
        <color indexed="64"/>
      </top>
      <bottom/>
      <diagonal/>
    </border>
    <border>
      <left style="thin">
        <color theme="0"/>
      </left>
      <right/>
      <top style="dotted">
        <color indexed="64"/>
      </top>
      <bottom/>
      <diagonal/>
    </border>
    <border>
      <left style="thin">
        <color theme="0"/>
      </left>
      <right/>
      <top style="dotted">
        <color indexed="64"/>
      </top>
      <bottom style="dotted">
        <color indexed="64"/>
      </bottom>
      <diagonal/>
    </border>
    <border>
      <left style="thin">
        <color indexed="64"/>
      </left>
      <right style="thin">
        <color theme="0"/>
      </right>
      <top/>
      <bottom/>
      <diagonal/>
    </border>
    <border>
      <left style="thin">
        <color indexed="64"/>
      </left>
      <right style="thin">
        <color theme="0"/>
      </right>
      <top style="dotted">
        <color indexed="64"/>
      </top>
      <bottom/>
      <diagonal/>
    </border>
    <border>
      <left style="thin">
        <color indexed="64"/>
      </left>
      <right style="thin">
        <color theme="0"/>
      </right>
      <top style="dotted">
        <color indexed="64"/>
      </top>
      <bottom style="dotted">
        <color indexed="64"/>
      </bottom>
      <diagonal/>
    </border>
    <border>
      <left style="thin">
        <color theme="0"/>
      </left>
      <right style="thin">
        <color indexed="64"/>
      </right>
      <top/>
      <bottom/>
      <diagonal/>
    </border>
    <border>
      <left style="thin">
        <color theme="0"/>
      </left>
      <right style="thin">
        <color indexed="64"/>
      </right>
      <top style="dotted">
        <color indexed="64"/>
      </top>
      <bottom/>
      <diagonal/>
    </border>
    <border>
      <left style="thin">
        <color theme="0"/>
      </left>
      <right style="thin">
        <color indexed="64"/>
      </right>
      <top style="dotted">
        <color indexed="64"/>
      </top>
      <bottom style="dotted">
        <color indexed="64"/>
      </bottom>
      <diagonal/>
    </border>
    <border>
      <left style="thin">
        <color indexed="64"/>
      </left>
      <right style="thin">
        <color theme="0"/>
      </right>
      <top style="dashed">
        <color indexed="64"/>
      </top>
      <bottom/>
      <diagonal/>
    </border>
    <border>
      <left style="thin">
        <color indexed="64"/>
      </left>
      <right style="thin">
        <color theme="0"/>
      </right>
      <top style="dotted">
        <color indexed="64"/>
      </top>
      <bottom style="thin">
        <color indexed="64"/>
      </bottom>
      <diagonal/>
    </border>
    <border>
      <left style="thin">
        <color theme="0"/>
      </left>
      <right style="thin">
        <color theme="0"/>
      </right>
      <top style="dotted">
        <color indexed="64"/>
      </top>
      <bottom style="thin">
        <color indexed="64"/>
      </bottom>
      <diagonal/>
    </border>
    <border>
      <left style="thin">
        <color theme="0"/>
      </left>
      <right/>
      <top style="dotted">
        <color indexed="64"/>
      </top>
      <bottom style="thin">
        <color indexed="64"/>
      </bottom>
      <diagonal/>
    </border>
    <border>
      <left style="thin">
        <color theme="0"/>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8">
    <xf numFmtId="0" fontId="0" fillId="0" borderId="0"/>
    <xf numFmtId="165" fontId="1" fillId="0" borderId="0"/>
    <xf numFmtId="43" fontId="15" fillId="0" borderId="0" applyFont="0" applyFill="0" applyBorder="0" applyAlignment="0" applyProtection="0"/>
    <xf numFmtId="0" fontId="1" fillId="0" borderId="0"/>
    <xf numFmtId="0" fontId="32" fillId="0" borderId="0"/>
    <xf numFmtId="43" fontId="42" fillId="0" borderId="0" applyFont="0" applyFill="0" applyBorder="0" applyAlignment="0" applyProtection="0"/>
    <xf numFmtId="0" fontId="15" fillId="0" borderId="0"/>
    <xf numFmtId="44" fontId="15" fillId="0" borderId="0" applyFont="0" applyFill="0" applyBorder="0" applyAlignment="0" applyProtection="0"/>
  </cellStyleXfs>
  <cellXfs count="1048">
    <xf numFmtId="0" fontId="0" fillId="0" borderId="0" xfId="0"/>
    <xf numFmtId="0" fontId="0" fillId="0" borderId="0" xfId="0"/>
    <xf numFmtId="0" fontId="17" fillId="2" borderId="0" xfId="0" applyFont="1" applyFill="1" applyBorder="1"/>
    <xf numFmtId="0" fontId="17" fillId="2" borderId="0" xfId="0" applyFont="1" applyFill="1" applyBorder="1" applyAlignment="1"/>
    <xf numFmtId="0" fontId="17" fillId="2" borderId="0" xfId="0" applyFont="1" applyFill="1" applyBorder="1" applyAlignment="1">
      <alignment horizontal="center"/>
    </xf>
    <xf numFmtId="0" fontId="17" fillId="2" borderId="0" xfId="0" applyFont="1" applyFill="1" applyBorder="1" applyAlignment="1">
      <alignment vertical="top"/>
    </xf>
    <xf numFmtId="43" fontId="3" fillId="2" borderId="0" xfId="2" applyFont="1" applyFill="1" applyBorder="1"/>
    <xf numFmtId="0" fontId="3" fillId="2" borderId="0" xfId="0" applyFont="1" applyFill="1" applyBorder="1" applyAlignment="1">
      <alignment vertical="center"/>
    </xf>
    <xf numFmtId="0" fontId="17" fillId="0" borderId="0" xfId="0" applyFont="1" applyProtection="1"/>
    <xf numFmtId="0" fontId="17" fillId="2" borderId="0" xfId="0" applyFont="1" applyFill="1" applyAlignment="1">
      <alignment vertical="center"/>
    </xf>
    <xf numFmtId="0" fontId="17" fillId="2" borderId="0" xfId="0" applyFont="1" applyFill="1"/>
    <xf numFmtId="0" fontId="17" fillId="2" borderId="0" xfId="0" applyFont="1" applyFill="1" applyBorder="1" applyAlignment="1">
      <alignment horizontal="right"/>
    </xf>
    <xf numFmtId="0" fontId="17" fillId="2" borderId="0" xfId="0" applyFont="1" applyFill="1" applyAlignment="1">
      <alignment horizontal="left" wrapText="1"/>
    </xf>
    <xf numFmtId="0" fontId="17" fillId="2" borderId="0" xfId="0" applyFont="1" applyFill="1" applyBorder="1" applyAlignment="1">
      <alignment horizontal="left" vertical="top" wrapText="1"/>
    </xf>
    <xf numFmtId="0" fontId="20" fillId="0" borderId="0" xfId="0" applyFont="1"/>
    <xf numFmtId="0" fontId="21" fillId="2" borderId="0" xfId="0" applyFont="1" applyFill="1" applyBorder="1" applyAlignment="1"/>
    <xf numFmtId="0" fontId="7" fillId="2" borderId="0" xfId="0" applyFont="1" applyFill="1" applyBorder="1" applyAlignment="1">
      <alignment vertical="top"/>
    </xf>
    <xf numFmtId="0" fontId="7" fillId="2" borderId="0" xfId="0" applyFont="1" applyFill="1" applyBorder="1" applyAlignment="1">
      <alignment vertical="center"/>
    </xf>
    <xf numFmtId="0" fontId="20" fillId="2" borderId="0" xfId="0" applyFont="1" applyFill="1" applyBorder="1"/>
    <xf numFmtId="0" fontId="8" fillId="2" borderId="0" xfId="3" applyFont="1" applyFill="1" applyBorder="1" applyAlignment="1">
      <alignment horizontal="center"/>
    </xf>
    <xf numFmtId="0" fontId="22" fillId="2" borderId="0" xfId="0" applyFont="1" applyFill="1" applyBorder="1" applyAlignment="1">
      <alignment horizontal="center"/>
    </xf>
    <xf numFmtId="0" fontId="20" fillId="2" borderId="0" xfId="0" applyFont="1" applyFill="1" applyBorder="1" applyAlignment="1"/>
    <xf numFmtId="0" fontId="20" fillId="2" borderId="1" xfId="0" applyFont="1" applyFill="1" applyBorder="1"/>
    <xf numFmtId="0" fontId="20" fillId="2" borderId="0" xfId="0" applyFont="1" applyFill="1" applyBorder="1" applyAlignment="1">
      <alignment vertical="top"/>
    </xf>
    <xf numFmtId="0" fontId="8" fillId="2" borderId="2" xfId="0" applyFont="1" applyFill="1" applyBorder="1" applyAlignment="1">
      <alignment horizontal="left" vertical="top"/>
    </xf>
    <xf numFmtId="3" fontId="8" fillId="2" borderId="0" xfId="0" applyNumberFormat="1" applyFont="1" applyFill="1" applyBorder="1" applyAlignment="1" applyProtection="1">
      <alignment vertical="top"/>
    </xf>
    <xf numFmtId="0" fontId="20" fillId="2" borderId="1" xfId="0" applyFont="1" applyFill="1" applyBorder="1" applyAlignment="1">
      <alignment vertical="top"/>
    </xf>
    <xf numFmtId="0" fontId="9" fillId="2" borderId="2" xfId="0" applyFont="1" applyFill="1" applyBorder="1" applyAlignment="1">
      <alignment horizontal="left" vertical="top"/>
    </xf>
    <xf numFmtId="0" fontId="8" fillId="2" borderId="0" xfId="0" applyFont="1" applyFill="1" applyBorder="1" applyAlignment="1">
      <alignment vertical="top" wrapText="1"/>
    </xf>
    <xf numFmtId="0" fontId="9" fillId="2" borderId="0" xfId="0" applyFont="1" applyFill="1" applyBorder="1" applyAlignment="1">
      <alignment vertical="top"/>
    </xf>
    <xf numFmtId="3" fontId="9" fillId="2" borderId="0" xfId="0" applyNumberFormat="1" applyFont="1" applyFill="1" applyBorder="1" applyAlignment="1" applyProtection="1">
      <alignment vertical="top"/>
      <protection locked="0"/>
    </xf>
    <xf numFmtId="0" fontId="11" fillId="2" borderId="2" xfId="0" applyFont="1" applyFill="1" applyBorder="1" applyAlignment="1">
      <alignment horizontal="left" vertical="top"/>
    </xf>
    <xf numFmtId="3" fontId="11" fillId="2" borderId="0" xfId="0" applyNumberFormat="1" applyFont="1" applyFill="1" applyBorder="1" applyAlignment="1" applyProtection="1">
      <alignment vertical="top"/>
    </xf>
    <xf numFmtId="3" fontId="8" fillId="2" borderId="0" xfId="2" applyNumberFormat="1" applyFont="1" applyFill="1" applyBorder="1" applyAlignment="1" applyProtection="1">
      <alignment vertical="top"/>
    </xf>
    <xf numFmtId="0" fontId="20" fillId="2" borderId="2" xfId="0" applyFont="1" applyFill="1" applyBorder="1"/>
    <xf numFmtId="0" fontId="23" fillId="2" borderId="1" xfId="0" applyFont="1" applyFill="1" applyBorder="1" applyAlignment="1">
      <alignment vertical="top"/>
    </xf>
    <xf numFmtId="0" fontId="9" fillId="2" borderId="0" xfId="0" applyFont="1" applyFill="1" applyBorder="1"/>
    <xf numFmtId="43" fontId="9" fillId="2" borderId="0" xfId="2" applyFont="1" applyFill="1" applyBorder="1"/>
    <xf numFmtId="0" fontId="9" fillId="2" borderId="0" xfId="0" applyFont="1" applyFill="1" applyBorder="1" applyAlignment="1">
      <alignment vertical="center"/>
    </xf>
    <xf numFmtId="0" fontId="8" fillId="2" borderId="0" xfId="0" applyFont="1" applyFill="1" applyBorder="1" applyAlignment="1">
      <alignment vertical="top"/>
    </xf>
    <xf numFmtId="0" fontId="24" fillId="0" borderId="0" xfId="0" applyFont="1"/>
    <xf numFmtId="0" fontId="24" fillId="2" borderId="0" xfId="0" applyFont="1" applyFill="1" applyBorder="1"/>
    <xf numFmtId="0" fontId="12" fillId="2" borderId="0" xfId="3" applyFont="1" applyFill="1" applyBorder="1" applyAlignment="1"/>
    <xf numFmtId="0" fontId="24" fillId="0" borderId="0" xfId="0" applyFont="1" applyAlignment="1">
      <alignment vertical="center"/>
    </xf>
    <xf numFmtId="0" fontId="12" fillId="2" borderId="0" xfId="3" applyFont="1" applyFill="1" applyBorder="1" applyAlignment="1">
      <alignment vertical="center"/>
    </xf>
    <xf numFmtId="0" fontId="25" fillId="2" borderId="0" xfId="0" applyFont="1" applyFill="1" applyBorder="1" applyAlignment="1">
      <alignment vertical="center"/>
    </xf>
    <xf numFmtId="0" fontId="24" fillId="2" borderId="0" xfId="0" applyFont="1" applyFill="1" applyBorder="1" applyAlignment="1"/>
    <xf numFmtId="0" fontId="20" fillId="0" borderId="0" xfId="0" applyFont="1" applyAlignment="1">
      <alignment vertical="center"/>
    </xf>
    <xf numFmtId="0" fontId="8" fillId="2" borderId="2" xfId="0" applyFont="1" applyFill="1" applyBorder="1" applyAlignment="1">
      <alignment vertical="center"/>
    </xf>
    <xf numFmtId="3" fontId="9" fillId="2" borderId="0" xfId="0" applyNumberFormat="1" applyFont="1" applyFill="1" applyBorder="1" applyAlignment="1">
      <alignment vertical="center"/>
    </xf>
    <xf numFmtId="0" fontId="20" fillId="2" borderId="0" xfId="0" applyFont="1" applyFill="1" applyBorder="1" applyAlignment="1">
      <alignment vertical="center"/>
    </xf>
    <xf numFmtId="0" fontId="20" fillId="2" borderId="1" xfId="0" applyFont="1" applyFill="1" applyBorder="1" applyAlignment="1">
      <alignment vertical="center"/>
    </xf>
    <xf numFmtId="0" fontId="8" fillId="2" borderId="2" xfId="0" applyFont="1" applyFill="1" applyBorder="1" applyAlignment="1">
      <alignment horizontal="left" vertical="center"/>
    </xf>
    <xf numFmtId="3" fontId="8" fillId="2" borderId="0" xfId="0" applyNumberFormat="1" applyFont="1" applyFill="1" applyBorder="1" applyAlignment="1" applyProtection="1">
      <alignment vertical="center"/>
    </xf>
    <xf numFmtId="0" fontId="9" fillId="2" borderId="2" xfId="0" applyFont="1" applyFill="1" applyBorder="1" applyAlignment="1">
      <alignment horizontal="left" vertical="center"/>
    </xf>
    <xf numFmtId="3" fontId="9" fillId="2" borderId="0" xfId="2" applyNumberFormat="1" applyFont="1" applyFill="1" applyBorder="1" applyAlignment="1" applyProtection="1">
      <alignment vertical="center"/>
      <protection locked="0"/>
    </xf>
    <xf numFmtId="0" fontId="8" fillId="2" borderId="0" xfId="0" applyFont="1" applyFill="1" applyBorder="1" applyAlignment="1">
      <alignment vertical="center" wrapText="1"/>
    </xf>
    <xf numFmtId="3" fontId="10" fillId="2" borderId="0" xfId="0" applyNumberFormat="1" applyFont="1" applyFill="1" applyBorder="1" applyAlignment="1">
      <alignment vertical="center"/>
    </xf>
    <xf numFmtId="3" fontId="9" fillId="2" borderId="0" xfId="0" applyNumberFormat="1" applyFont="1" applyFill="1" applyBorder="1" applyAlignment="1" applyProtection="1">
      <alignment vertical="center"/>
      <protection locked="0"/>
    </xf>
    <xf numFmtId="0" fontId="11" fillId="2" borderId="0" xfId="0" applyFont="1" applyFill="1" applyBorder="1" applyAlignment="1">
      <alignment vertical="center"/>
    </xf>
    <xf numFmtId="0" fontId="11" fillId="2" borderId="2" xfId="0" applyFont="1" applyFill="1" applyBorder="1" applyAlignment="1">
      <alignment horizontal="left" vertical="center"/>
    </xf>
    <xf numFmtId="3" fontId="11" fillId="2" borderId="0" xfId="0" applyNumberFormat="1" applyFont="1" applyFill="1" applyBorder="1" applyAlignment="1" applyProtection="1">
      <alignment vertical="center"/>
    </xf>
    <xf numFmtId="0" fontId="23" fillId="2" borderId="0" xfId="0" applyFont="1" applyFill="1" applyBorder="1" applyAlignment="1">
      <alignment vertical="center"/>
    </xf>
    <xf numFmtId="3" fontId="8" fillId="2" borderId="0" xfId="2" applyNumberFormat="1" applyFont="1" applyFill="1" applyBorder="1" applyAlignment="1" applyProtection="1">
      <alignment vertical="center"/>
    </xf>
    <xf numFmtId="0" fontId="20" fillId="2" borderId="2" xfId="0" applyFont="1" applyFill="1" applyBorder="1" applyAlignment="1">
      <alignment vertical="center"/>
    </xf>
    <xf numFmtId="3" fontId="11" fillId="2" borderId="0" xfId="2" applyNumberFormat="1" applyFont="1" applyFill="1" applyBorder="1" applyAlignment="1" applyProtection="1">
      <alignment vertical="center"/>
    </xf>
    <xf numFmtId="0" fontId="23" fillId="2" borderId="1" xfId="0" applyFont="1" applyFill="1" applyBorder="1" applyAlignment="1">
      <alignment vertical="center"/>
    </xf>
    <xf numFmtId="0" fontId="11" fillId="2" borderId="0" xfId="0" applyFont="1" applyFill="1" applyBorder="1" applyAlignment="1">
      <alignment vertical="center" wrapText="1"/>
    </xf>
    <xf numFmtId="0" fontId="20" fillId="0" borderId="0" xfId="0" applyFont="1" applyBorder="1"/>
    <xf numFmtId="0" fontId="20" fillId="0" borderId="0" xfId="0" applyFont="1" applyBorder="1" applyAlignment="1">
      <alignment vertical="center"/>
    </xf>
    <xf numFmtId="0" fontId="27" fillId="2" borderId="0" xfId="3" applyFont="1" applyFill="1" applyBorder="1" applyAlignment="1">
      <alignment horizontal="center" vertical="center"/>
    </xf>
    <xf numFmtId="164" fontId="27" fillId="2" borderId="0" xfId="2" applyNumberFormat="1" applyFont="1" applyFill="1" applyBorder="1" applyAlignment="1">
      <alignment horizontal="center" vertical="center"/>
    </xf>
    <xf numFmtId="0" fontId="16" fillId="0" borderId="0" xfId="0" applyFont="1"/>
    <xf numFmtId="0" fontId="0" fillId="0" borderId="2" xfId="0" applyBorder="1"/>
    <xf numFmtId="0" fontId="0" fillId="0" borderId="1" xfId="0" applyBorder="1"/>
    <xf numFmtId="0" fontId="16" fillId="0" borderId="2" xfId="0" applyFont="1" applyBorder="1"/>
    <xf numFmtId="0" fontId="16" fillId="0" borderId="1" xfId="0" applyFont="1" applyBorder="1"/>
    <xf numFmtId="0" fontId="0" fillId="0" borderId="5" xfId="0" applyBorder="1"/>
    <xf numFmtId="0" fontId="0" fillId="0" borderId="3" xfId="0" applyBorder="1"/>
    <xf numFmtId="0" fontId="0" fillId="0" borderId="4" xfId="0" applyBorder="1"/>
    <xf numFmtId="0" fontId="20" fillId="2" borderId="0" xfId="0" applyFont="1" applyFill="1" applyProtection="1"/>
    <xf numFmtId="0" fontId="20" fillId="2" borderId="0" xfId="0" applyFont="1" applyFill="1" applyAlignment="1" applyProtection="1">
      <alignment vertical="top"/>
    </xf>
    <xf numFmtId="0" fontId="20" fillId="2" borderId="0" xfId="0" applyFont="1" applyFill="1" applyAlignment="1" applyProtection="1"/>
    <xf numFmtId="0" fontId="20" fillId="2" borderId="0" xfId="0" applyFont="1" applyFill="1" applyAlignment="1" applyProtection="1">
      <alignment horizontal="right" vertical="top"/>
    </xf>
    <xf numFmtId="0" fontId="20" fillId="0" borderId="0" xfId="0" applyFont="1" applyProtection="1"/>
    <xf numFmtId="0" fontId="20" fillId="2" borderId="0" xfId="0" applyFont="1" applyFill="1" applyBorder="1" applyProtection="1"/>
    <xf numFmtId="0" fontId="8" fillId="2"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right" vertical="top"/>
    </xf>
    <xf numFmtId="0" fontId="20" fillId="2" borderId="1" xfId="0" applyFont="1" applyFill="1" applyBorder="1" applyProtection="1"/>
    <xf numFmtId="0" fontId="20" fillId="2" borderId="2" xfId="0" applyFont="1" applyFill="1" applyBorder="1" applyAlignment="1" applyProtection="1">
      <alignment vertical="top"/>
    </xf>
    <xf numFmtId="0" fontId="9" fillId="2" borderId="0" xfId="0" applyFont="1" applyFill="1" applyBorder="1" applyAlignment="1" applyProtection="1">
      <alignment vertical="top"/>
    </xf>
    <xf numFmtId="0" fontId="20" fillId="2" borderId="0" xfId="0" applyFont="1" applyFill="1" applyBorder="1" applyAlignment="1" applyProtection="1">
      <alignment horizontal="right" vertical="top"/>
    </xf>
    <xf numFmtId="0" fontId="8" fillId="2" borderId="0" xfId="0" applyFont="1" applyFill="1" applyBorder="1" applyAlignment="1" applyProtection="1">
      <alignment vertical="top"/>
    </xf>
    <xf numFmtId="0" fontId="8" fillId="2" borderId="0" xfId="0" applyFont="1" applyFill="1" applyBorder="1" applyAlignment="1" applyProtection="1">
      <alignment vertical="top" wrapText="1"/>
    </xf>
    <xf numFmtId="3" fontId="9" fillId="2" borderId="0" xfId="0" applyNumberFormat="1" applyFont="1" applyFill="1" applyBorder="1" applyAlignment="1" applyProtection="1">
      <alignment vertical="top"/>
    </xf>
    <xf numFmtId="0" fontId="9" fillId="2" borderId="0" xfId="0" applyFont="1" applyFill="1" applyBorder="1" applyAlignment="1" applyProtection="1">
      <alignment vertical="top" wrapText="1"/>
    </xf>
    <xf numFmtId="0" fontId="9" fillId="2" borderId="0" xfId="0" applyFont="1" applyFill="1" applyBorder="1" applyAlignment="1" applyProtection="1">
      <alignment horizontal="left" vertical="top" wrapText="1"/>
    </xf>
    <xf numFmtId="3" fontId="9" fillId="2" borderId="0" xfId="2" applyNumberFormat="1" applyFont="1" applyFill="1" applyBorder="1" applyAlignment="1" applyProtection="1">
      <alignment vertical="top"/>
    </xf>
    <xf numFmtId="0" fontId="22" fillId="2" borderId="2" xfId="0" applyFont="1" applyFill="1" applyBorder="1" applyAlignment="1" applyProtection="1">
      <alignment vertical="top"/>
    </xf>
    <xf numFmtId="0" fontId="22" fillId="2" borderId="0" xfId="0" applyFont="1" applyFill="1" applyBorder="1" applyAlignment="1" applyProtection="1">
      <alignment horizontal="right" vertical="top"/>
    </xf>
    <xf numFmtId="0" fontId="8" fillId="2" borderId="0" xfId="0" applyFont="1" applyFill="1" applyBorder="1" applyAlignment="1" applyProtection="1">
      <alignment horizontal="left" vertical="top" wrapText="1"/>
    </xf>
    <xf numFmtId="0" fontId="28" fillId="2" borderId="0" xfId="0" applyFont="1" applyFill="1" applyBorder="1" applyAlignment="1" applyProtection="1">
      <alignment vertical="center" wrapText="1"/>
    </xf>
    <xf numFmtId="0" fontId="9" fillId="2" borderId="0" xfId="0" applyFont="1" applyFill="1" applyBorder="1" applyAlignment="1" applyProtection="1">
      <alignment horizontal="left" vertical="top"/>
    </xf>
    <xf numFmtId="0" fontId="20" fillId="2" borderId="5" xfId="0" applyFont="1" applyFill="1" applyBorder="1" applyAlignment="1" applyProtection="1">
      <alignment vertical="top"/>
    </xf>
    <xf numFmtId="0" fontId="20" fillId="2" borderId="3" xfId="0" applyFont="1" applyFill="1" applyBorder="1" applyAlignment="1" applyProtection="1">
      <alignment vertical="top"/>
    </xf>
    <xf numFmtId="0" fontId="20" fillId="2" borderId="3" xfId="0" applyFont="1" applyFill="1" applyBorder="1" applyAlignment="1" applyProtection="1">
      <alignment horizontal="right" vertical="top"/>
    </xf>
    <xf numFmtId="0" fontId="20" fillId="2" borderId="4" xfId="0" applyFont="1" applyFill="1" applyBorder="1" applyProtection="1"/>
    <xf numFmtId="0" fontId="12" fillId="2" borderId="0" xfId="0" applyFont="1" applyFill="1" applyBorder="1" applyAlignment="1" applyProtection="1">
      <alignment vertical="center"/>
    </xf>
    <xf numFmtId="0" fontId="24" fillId="2" borderId="0" xfId="0" applyFont="1" applyFill="1" applyAlignment="1" applyProtection="1">
      <alignment vertical="center"/>
    </xf>
    <xf numFmtId="0" fontId="24" fillId="0" borderId="0" xfId="0" applyFont="1" applyAlignment="1" applyProtection="1">
      <alignment vertical="center"/>
    </xf>
    <xf numFmtId="0" fontId="12" fillId="2" borderId="0" xfId="0" applyFont="1" applyFill="1" applyBorder="1" applyAlignment="1"/>
    <xf numFmtId="0" fontId="20" fillId="2" borderId="0" xfId="0" applyFont="1" applyFill="1"/>
    <xf numFmtId="43" fontId="20" fillId="2" borderId="0" xfId="0" applyNumberFormat="1" applyFont="1" applyFill="1" applyBorder="1"/>
    <xf numFmtId="0" fontId="0" fillId="2" borderId="0" xfId="0" applyFill="1"/>
    <xf numFmtId="0" fontId="11" fillId="2" borderId="0" xfId="0" applyFont="1" applyFill="1" applyBorder="1" applyAlignment="1" applyProtection="1">
      <alignment horizontal="left" vertical="top" wrapText="1"/>
    </xf>
    <xf numFmtId="0" fontId="20" fillId="2" borderId="2" xfId="0" applyFont="1" applyFill="1" applyBorder="1" applyAlignment="1">
      <alignment vertical="top"/>
    </xf>
    <xf numFmtId="0" fontId="22" fillId="2" borderId="8" xfId="0" applyFont="1" applyFill="1" applyBorder="1" applyAlignment="1">
      <alignment vertical="center"/>
    </xf>
    <xf numFmtId="0" fontId="8" fillId="2" borderId="7" xfId="0" applyFont="1" applyFill="1" applyBorder="1" applyAlignment="1">
      <alignment vertical="center"/>
    </xf>
    <xf numFmtId="3" fontId="22" fillId="2" borderId="12" xfId="0" applyNumberFormat="1" applyFont="1" applyFill="1" applyBorder="1" applyAlignment="1">
      <alignment horizontal="right" vertical="center"/>
    </xf>
    <xf numFmtId="3" fontId="22" fillId="2" borderId="12" xfId="0" applyNumberFormat="1" applyFont="1" applyFill="1" applyBorder="1" applyAlignment="1" applyProtection="1">
      <alignment horizontal="right" vertical="center"/>
      <protection locked="0"/>
    </xf>
    <xf numFmtId="3" fontId="22" fillId="2" borderId="8" xfId="0" applyNumberFormat="1" applyFont="1" applyFill="1" applyBorder="1" applyAlignment="1" applyProtection="1">
      <alignment horizontal="right" vertical="center"/>
    </xf>
    <xf numFmtId="0" fontId="8" fillId="2" borderId="6" xfId="0" applyFont="1" applyFill="1" applyBorder="1" applyAlignment="1">
      <alignment vertical="center" wrapText="1"/>
    </xf>
    <xf numFmtId="0" fontId="22" fillId="0" borderId="13" xfId="0" applyFont="1" applyFill="1" applyBorder="1" applyAlignment="1">
      <alignment horizontal="left" vertical="center" wrapText="1"/>
    </xf>
    <xf numFmtId="0" fontId="8" fillId="0" borderId="13" xfId="0" applyFont="1" applyFill="1" applyBorder="1" applyAlignment="1">
      <alignment vertical="center"/>
    </xf>
    <xf numFmtId="0" fontId="8" fillId="0" borderId="31" xfId="0" applyFont="1" applyFill="1" applyBorder="1" applyAlignment="1">
      <alignment vertical="center"/>
    </xf>
    <xf numFmtId="0" fontId="22" fillId="0" borderId="31" xfId="0" applyFont="1" applyFill="1" applyBorder="1" applyAlignment="1">
      <alignment horizontal="left" vertical="center" wrapText="1"/>
    </xf>
    <xf numFmtId="0" fontId="22" fillId="0" borderId="16" xfId="0" applyFont="1" applyFill="1" applyBorder="1" applyAlignment="1">
      <alignment horizontal="left" vertical="center" wrapText="1"/>
    </xf>
    <xf numFmtId="0" fontId="8" fillId="0" borderId="16" xfId="0" applyFont="1" applyFill="1" applyBorder="1" applyAlignment="1">
      <alignment vertical="center"/>
    </xf>
    <xf numFmtId="0" fontId="8" fillId="0" borderId="35" xfId="0" applyFont="1" applyFill="1" applyBorder="1" applyAlignment="1">
      <alignment vertical="center"/>
    </xf>
    <xf numFmtId="0" fontId="9" fillId="0" borderId="35" xfId="0" applyFont="1" applyFill="1" applyBorder="1" applyAlignment="1">
      <alignment vertical="center"/>
    </xf>
    <xf numFmtId="3" fontId="20" fillId="0" borderId="19" xfId="0" applyNumberFormat="1" applyFont="1" applyFill="1" applyBorder="1" applyAlignment="1">
      <alignment horizontal="right" vertical="center"/>
    </xf>
    <xf numFmtId="3" fontId="22" fillId="0" borderId="20" xfId="0" applyNumberFormat="1" applyFont="1" applyFill="1" applyBorder="1" applyAlignment="1">
      <alignment horizontal="right" vertical="center"/>
    </xf>
    <xf numFmtId="3" fontId="20" fillId="0" borderId="20" xfId="0" applyNumberFormat="1" applyFont="1" applyFill="1" applyBorder="1" applyAlignment="1">
      <alignment horizontal="right" vertical="center"/>
    </xf>
    <xf numFmtId="3" fontId="20" fillId="0" borderId="21" xfId="0" applyNumberFormat="1" applyFont="1" applyFill="1" applyBorder="1" applyAlignment="1">
      <alignment horizontal="right" vertical="center"/>
    </xf>
    <xf numFmtId="3" fontId="22" fillId="0" borderId="36" xfId="0" applyNumberFormat="1" applyFont="1" applyFill="1" applyBorder="1" applyAlignment="1">
      <alignment horizontal="right" vertical="center"/>
    </xf>
    <xf numFmtId="3" fontId="20" fillId="0" borderId="37" xfId="0" applyNumberFormat="1" applyFont="1" applyFill="1" applyBorder="1" applyAlignment="1">
      <alignment horizontal="right" vertical="center"/>
    </xf>
    <xf numFmtId="3" fontId="20" fillId="0" borderId="38" xfId="0" applyNumberFormat="1" applyFont="1" applyFill="1" applyBorder="1" applyAlignment="1">
      <alignment horizontal="right" vertical="center"/>
    </xf>
    <xf numFmtId="3" fontId="20" fillId="0" borderId="37" xfId="0" applyNumberFormat="1" applyFont="1" applyFill="1" applyBorder="1" applyAlignment="1" applyProtection="1">
      <alignment horizontal="right" vertical="center"/>
    </xf>
    <xf numFmtId="3" fontId="22" fillId="0" borderId="38" xfId="0" applyNumberFormat="1" applyFont="1" applyFill="1" applyBorder="1" applyAlignment="1">
      <alignment horizontal="right" vertical="center"/>
    </xf>
    <xf numFmtId="3" fontId="20" fillId="0" borderId="38" xfId="0" applyNumberFormat="1" applyFont="1" applyFill="1" applyBorder="1" applyAlignment="1" applyProtection="1">
      <alignment horizontal="right" vertical="center"/>
    </xf>
    <xf numFmtId="3" fontId="20" fillId="0" borderId="22" xfId="0" applyNumberFormat="1" applyFont="1" applyFill="1" applyBorder="1" applyAlignment="1">
      <alignment horizontal="right" vertical="center"/>
    </xf>
    <xf numFmtId="3" fontId="22" fillId="0" borderId="23" xfId="0" applyNumberFormat="1" applyFont="1" applyFill="1" applyBorder="1" applyAlignment="1">
      <alignment horizontal="right" vertical="center"/>
    </xf>
    <xf numFmtId="3" fontId="20" fillId="0" borderId="24" xfId="0" applyNumberFormat="1" applyFont="1" applyFill="1" applyBorder="1" applyAlignment="1" applyProtection="1">
      <alignment horizontal="right" vertical="center"/>
      <protection locked="0"/>
    </xf>
    <xf numFmtId="3" fontId="20" fillId="0" borderId="25" xfId="0" applyNumberFormat="1" applyFont="1" applyFill="1" applyBorder="1" applyAlignment="1" applyProtection="1">
      <alignment horizontal="right" vertical="center"/>
      <protection locked="0"/>
    </xf>
    <xf numFmtId="3" fontId="20" fillId="0" borderId="24" xfId="0" applyNumberFormat="1" applyFont="1" applyFill="1" applyBorder="1" applyAlignment="1" applyProtection="1">
      <alignment horizontal="right" vertical="center"/>
    </xf>
    <xf numFmtId="3" fontId="22" fillId="0" borderId="25" xfId="0" applyNumberFormat="1" applyFont="1" applyFill="1" applyBorder="1" applyAlignment="1" applyProtection="1">
      <alignment horizontal="right" vertical="center"/>
    </xf>
    <xf numFmtId="3" fontId="20" fillId="0" borderId="25" xfId="0" applyNumberFormat="1" applyFont="1" applyFill="1" applyBorder="1" applyAlignment="1" applyProtection="1">
      <alignment horizontal="right" vertical="center"/>
    </xf>
    <xf numFmtId="3" fontId="22" fillId="0" borderId="25" xfId="0" applyNumberFormat="1" applyFont="1" applyFill="1" applyBorder="1" applyAlignment="1">
      <alignment horizontal="right" vertical="center"/>
    </xf>
    <xf numFmtId="3" fontId="20" fillId="0" borderId="25" xfId="0" applyNumberFormat="1" applyFont="1" applyFill="1" applyBorder="1" applyAlignment="1">
      <alignment horizontal="right" vertical="center"/>
    </xf>
    <xf numFmtId="3" fontId="20" fillId="0" borderId="24" xfId="0" applyNumberFormat="1" applyFont="1" applyFill="1" applyBorder="1" applyAlignment="1">
      <alignment horizontal="right" vertical="center"/>
    </xf>
    <xf numFmtId="0" fontId="8" fillId="2" borderId="26" xfId="0" applyFont="1" applyFill="1" applyBorder="1" applyAlignment="1">
      <alignment vertical="center" wrapText="1"/>
    </xf>
    <xf numFmtId="0" fontId="8" fillId="2" borderId="39" xfId="0" applyFont="1" applyFill="1" applyBorder="1" applyAlignment="1">
      <alignment vertical="center" wrapText="1"/>
    </xf>
    <xf numFmtId="0" fontId="8" fillId="2" borderId="40" xfId="0" applyFont="1" applyFill="1" applyBorder="1" applyAlignment="1">
      <alignment vertical="center" wrapText="1"/>
    </xf>
    <xf numFmtId="0" fontId="8" fillId="2" borderId="41" xfId="0" applyFont="1" applyFill="1" applyBorder="1" applyAlignment="1">
      <alignment vertical="center" wrapText="1"/>
    </xf>
    <xf numFmtId="0" fontId="8" fillId="2" borderId="27" xfId="0" applyFont="1" applyFill="1" applyBorder="1" applyAlignment="1">
      <alignment vertical="center" wrapText="1"/>
    </xf>
    <xf numFmtId="0" fontId="8" fillId="2" borderId="28" xfId="0" applyFont="1" applyFill="1" applyBorder="1" applyAlignment="1">
      <alignment vertical="center" wrapText="1"/>
    </xf>
    <xf numFmtId="0" fontId="22" fillId="2" borderId="19" xfId="0" applyFont="1" applyFill="1" applyBorder="1" applyAlignment="1">
      <alignment vertical="center"/>
    </xf>
    <xf numFmtId="0" fontId="22" fillId="2" borderId="42" xfId="0" applyFont="1" applyFill="1" applyBorder="1" applyAlignment="1">
      <alignment vertical="center"/>
    </xf>
    <xf numFmtId="0" fontId="20" fillId="2" borderId="37" xfId="0" applyFont="1" applyFill="1" applyBorder="1" applyAlignment="1">
      <alignment vertical="center"/>
    </xf>
    <xf numFmtId="0" fontId="20" fillId="2" borderId="38" xfId="0" applyFont="1" applyFill="1" applyBorder="1" applyAlignment="1">
      <alignment vertical="center"/>
    </xf>
    <xf numFmtId="0" fontId="22" fillId="2" borderId="20" xfId="0" applyFont="1" applyFill="1" applyBorder="1" applyAlignment="1">
      <alignment vertical="center"/>
    </xf>
    <xf numFmtId="0" fontId="20" fillId="2" borderId="20" xfId="0" applyFont="1" applyFill="1" applyBorder="1" applyAlignment="1">
      <alignment vertical="center"/>
    </xf>
    <xf numFmtId="0" fontId="20" fillId="2" borderId="21" xfId="0" applyFont="1" applyFill="1" applyBorder="1" applyAlignment="1">
      <alignment vertical="center"/>
    </xf>
    <xf numFmtId="0" fontId="22" fillId="2" borderId="38" xfId="0" applyFont="1" applyFill="1" applyBorder="1" applyAlignment="1">
      <alignment vertical="center"/>
    </xf>
    <xf numFmtId="0" fontId="22" fillId="2" borderId="43" xfId="0" applyFont="1" applyFill="1" applyBorder="1" applyAlignment="1">
      <alignment vertical="center"/>
    </xf>
    <xf numFmtId="3" fontId="22" fillId="0" borderId="29" xfId="0" applyNumberFormat="1" applyFont="1" applyFill="1" applyBorder="1" applyAlignment="1">
      <alignment horizontal="right" vertical="center"/>
    </xf>
    <xf numFmtId="3" fontId="22" fillId="0" borderId="43" xfId="0" applyNumberFormat="1" applyFont="1" applyFill="1" applyBorder="1" applyAlignment="1">
      <alignment horizontal="right" vertical="center"/>
    </xf>
    <xf numFmtId="0" fontId="8" fillId="2" borderId="46" xfId="0" applyFont="1" applyFill="1" applyBorder="1" applyAlignment="1">
      <alignment vertical="center" wrapText="1"/>
    </xf>
    <xf numFmtId="0" fontId="8" fillId="2" borderId="0" xfId="3" applyFont="1" applyFill="1" applyBorder="1" applyAlignment="1">
      <alignment vertical="top"/>
    </xf>
    <xf numFmtId="3" fontId="8" fillId="2" borderId="0" xfId="0" applyNumberFormat="1" applyFont="1" applyFill="1" applyBorder="1" applyAlignment="1" applyProtection="1">
      <alignment horizontal="right" vertical="top"/>
    </xf>
    <xf numFmtId="3" fontId="9" fillId="2" borderId="0" xfId="2" applyNumberFormat="1" applyFont="1" applyFill="1" applyBorder="1" applyAlignment="1" applyProtection="1">
      <alignment horizontal="right" vertical="top" wrapText="1"/>
      <protection locked="0"/>
    </xf>
    <xf numFmtId="0" fontId="9" fillId="2" borderId="5" xfId="0" applyFont="1" applyFill="1" applyBorder="1" applyAlignment="1">
      <alignment horizontal="left" vertical="top"/>
    </xf>
    <xf numFmtId="0" fontId="32" fillId="0" borderId="0" xfId="0" applyFont="1" applyAlignment="1">
      <alignment vertical="center"/>
    </xf>
    <xf numFmtId="0" fontId="0" fillId="0" borderId="0" xfId="0" applyBorder="1"/>
    <xf numFmtId="0" fontId="20" fillId="2" borderId="4" xfId="0" applyFont="1" applyFill="1" applyBorder="1" applyAlignment="1">
      <alignment vertical="top"/>
    </xf>
    <xf numFmtId="3" fontId="11" fillId="2" borderId="0" xfId="0" applyNumberFormat="1" applyFont="1" applyFill="1" applyBorder="1" applyAlignment="1" applyProtection="1">
      <alignment horizontal="right" vertical="top"/>
    </xf>
    <xf numFmtId="0" fontId="33" fillId="0" borderId="0" xfId="0" applyFont="1"/>
    <xf numFmtId="0" fontId="10" fillId="2" borderId="2" xfId="0" applyFont="1" applyFill="1" applyBorder="1" applyAlignment="1">
      <alignment horizontal="left" vertical="top"/>
    </xf>
    <xf numFmtId="0" fontId="9" fillId="2" borderId="0" xfId="3" applyFont="1" applyFill="1" applyBorder="1" applyAlignment="1">
      <alignment vertical="top"/>
    </xf>
    <xf numFmtId="3" fontId="9" fillId="2" borderId="0" xfId="3" applyNumberFormat="1" applyFont="1" applyFill="1" applyBorder="1" applyAlignment="1">
      <alignment vertical="top"/>
    </xf>
    <xf numFmtId="3" fontId="8" fillId="2" borderId="0" xfId="3" applyNumberFormat="1" applyFont="1" applyFill="1" applyBorder="1" applyAlignment="1">
      <alignment vertical="top"/>
    </xf>
    <xf numFmtId="3" fontId="9" fillId="2" borderId="0" xfId="3" applyNumberFormat="1" applyFont="1" applyFill="1" applyBorder="1" applyAlignment="1" applyProtection="1">
      <alignment vertical="top"/>
      <protection locked="0"/>
    </xf>
    <xf numFmtId="0" fontId="9" fillId="2" borderId="0" xfId="3" applyFont="1" applyFill="1" applyBorder="1" applyAlignment="1">
      <alignment horizontal="left" vertical="top"/>
    </xf>
    <xf numFmtId="0" fontId="20" fillId="2" borderId="0" xfId="0" applyFont="1" applyFill="1" applyBorder="1" applyAlignment="1">
      <alignment horizontal="left" vertical="top"/>
    </xf>
    <xf numFmtId="0" fontId="8" fillId="2" borderId="0" xfId="3" applyFont="1" applyFill="1" applyBorder="1" applyAlignment="1">
      <alignment horizontal="left" vertical="top"/>
    </xf>
    <xf numFmtId="3" fontId="8" fillId="2" borderId="0" xfId="3" applyNumberFormat="1" applyFont="1" applyFill="1" applyBorder="1" applyAlignment="1">
      <alignment horizontal="right" vertical="top" wrapText="1"/>
    </xf>
    <xf numFmtId="0" fontId="8" fillId="2" borderId="0" xfId="3" applyFont="1" applyFill="1" applyBorder="1" applyAlignment="1">
      <alignment horizontal="left" vertical="top" wrapText="1"/>
    </xf>
    <xf numFmtId="0" fontId="24" fillId="2" borderId="0" xfId="0" applyFont="1" applyFill="1"/>
    <xf numFmtId="0" fontId="34" fillId="2" borderId="0" xfId="0" applyFont="1" applyFill="1" applyBorder="1"/>
    <xf numFmtId="0" fontId="35" fillId="2" borderId="0" xfId="0" applyFont="1" applyFill="1" applyBorder="1" applyAlignment="1">
      <alignment vertical="center"/>
    </xf>
    <xf numFmtId="0" fontId="36" fillId="2" borderId="0" xfId="0" applyFont="1" applyFill="1" applyBorder="1"/>
    <xf numFmtId="0" fontId="34" fillId="2" borderId="0" xfId="0" applyFont="1" applyFill="1"/>
    <xf numFmtId="0" fontId="17" fillId="2" borderId="0" xfId="0" applyFont="1" applyFill="1" applyBorder="1" applyAlignment="1">
      <alignment horizontal="left" wrapText="1"/>
    </xf>
    <xf numFmtId="0" fontId="27" fillId="2" borderId="0" xfId="0" applyFont="1" applyFill="1" applyBorder="1" applyAlignment="1">
      <alignment horizontal="center" vertical="center"/>
    </xf>
    <xf numFmtId="0" fontId="20" fillId="2" borderId="1" xfId="0" applyFont="1" applyFill="1" applyBorder="1" applyAlignment="1">
      <alignment horizontal="left" vertical="top" wrapText="1"/>
    </xf>
    <xf numFmtId="0" fontId="8" fillId="2" borderId="2" xfId="3" applyFont="1" applyFill="1" applyBorder="1" applyAlignment="1">
      <alignment horizontal="left" vertical="top" wrapText="1"/>
    </xf>
    <xf numFmtId="0" fontId="17" fillId="2" borderId="0" xfId="0" applyFont="1" applyFill="1" applyBorder="1" applyAlignment="1">
      <alignment vertical="center"/>
    </xf>
    <xf numFmtId="0" fontId="9" fillId="2" borderId="0" xfId="3" applyFont="1" applyFill="1" applyBorder="1" applyAlignment="1">
      <alignment horizontal="left" vertical="center"/>
    </xf>
    <xf numFmtId="0" fontId="37" fillId="2" borderId="0" xfId="0" applyFont="1" applyFill="1" applyBorder="1" applyAlignment="1">
      <alignment horizontal="left" vertical="top" wrapText="1"/>
    </xf>
    <xf numFmtId="0" fontId="23" fillId="2" borderId="2" xfId="0" applyFont="1" applyFill="1" applyBorder="1" applyAlignment="1">
      <alignment horizontal="left" vertical="top" wrapText="1"/>
    </xf>
    <xf numFmtId="3" fontId="11" fillId="2" borderId="0" xfId="3" applyNumberFormat="1" applyFont="1" applyFill="1" applyBorder="1" applyAlignment="1">
      <alignment horizontal="right" vertical="top" wrapText="1"/>
    </xf>
    <xf numFmtId="0" fontId="23" fillId="2" borderId="1" xfId="0" applyFont="1" applyFill="1" applyBorder="1" applyAlignment="1">
      <alignment horizontal="left" vertical="top" wrapText="1"/>
    </xf>
    <xf numFmtId="0" fontId="37" fillId="2" borderId="0" xfId="0" applyFont="1" applyFill="1" applyBorder="1" applyAlignment="1">
      <alignment horizontal="left" wrapText="1"/>
    </xf>
    <xf numFmtId="0" fontId="37" fillId="2" borderId="0" xfId="0" applyFont="1" applyFill="1" applyAlignment="1">
      <alignment horizontal="left" wrapText="1"/>
    </xf>
    <xf numFmtId="0" fontId="23" fillId="2" borderId="2" xfId="0" applyFont="1" applyFill="1" applyBorder="1" applyAlignment="1">
      <alignment vertical="top"/>
    </xf>
    <xf numFmtId="3" fontId="11" fillId="2" borderId="0" xfId="3" applyNumberFormat="1" applyFont="1" applyFill="1" applyBorder="1" applyAlignment="1">
      <alignment vertical="top"/>
    </xf>
    <xf numFmtId="0" fontId="11" fillId="2" borderId="0" xfId="3" applyFont="1" applyFill="1" applyBorder="1" applyAlignment="1">
      <alignment horizontal="left" vertical="top" wrapText="1"/>
    </xf>
    <xf numFmtId="0" fontId="18" fillId="2" borderId="0" xfId="0" applyFont="1" applyFill="1" applyBorder="1" applyAlignment="1">
      <alignment horizontal="left" vertical="top" wrapText="1"/>
    </xf>
    <xf numFmtId="3" fontId="11" fillId="2" borderId="0" xfId="3" applyNumberFormat="1" applyFont="1" applyFill="1" applyBorder="1" applyAlignment="1" applyProtection="1">
      <alignment horizontal="right" vertical="top" wrapText="1"/>
      <protection locked="0"/>
    </xf>
    <xf numFmtId="0" fontId="38" fillId="2" borderId="1" xfId="0" applyFont="1" applyFill="1" applyBorder="1" applyAlignment="1">
      <alignment horizontal="left" vertical="top" wrapText="1"/>
    </xf>
    <xf numFmtId="0" fontId="18" fillId="2" borderId="0" xfId="0" applyFont="1" applyFill="1" applyAlignment="1">
      <alignment horizontal="left" wrapText="1"/>
    </xf>
    <xf numFmtId="3" fontId="11" fillId="2" borderId="0" xfId="3" applyNumberFormat="1" applyFont="1" applyFill="1" applyBorder="1" applyAlignment="1" applyProtection="1">
      <alignment horizontal="right" vertical="top" wrapText="1"/>
    </xf>
    <xf numFmtId="3" fontId="4" fillId="2" borderId="0" xfId="3" applyNumberFormat="1" applyFont="1" applyFill="1" applyBorder="1" applyAlignment="1" applyProtection="1">
      <alignment horizontal="right" vertical="top" wrapText="1"/>
    </xf>
    <xf numFmtId="0" fontId="7" fillId="2" borderId="7" xfId="0" applyFont="1" applyFill="1" applyBorder="1" applyAlignment="1">
      <alignment vertical="top"/>
    </xf>
    <xf numFmtId="0" fontId="11" fillId="2" borderId="5" xfId="3" applyFont="1" applyFill="1" applyBorder="1" applyAlignment="1">
      <alignment horizontal="left" vertical="top" wrapText="1"/>
    </xf>
    <xf numFmtId="0" fontId="38" fillId="2" borderId="4" xfId="0" applyFont="1" applyFill="1" applyBorder="1" applyAlignment="1">
      <alignment horizontal="left" vertical="top" wrapText="1"/>
    </xf>
    <xf numFmtId="0" fontId="11" fillId="2" borderId="0" xfId="3" applyFont="1" applyFill="1" applyBorder="1" applyAlignment="1">
      <alignment horizontal="left" vertical="top"/>
    </xf>
    <xf numFmtId="0" fontId="7" fillId="2" borderId="0" xfId="0" applyFont="1" applyFill="1" applyBorder="1" applyAlignment="1">
      <alignment horizontal="left" vertical="center"/>
    </xf>
    <xf numFmtId="0" fontId="27" fillId="2" borderId="0" xfId="3" applyFont="1" applyFill="1" applyBorder="1" applyAlignment="1">
      <alignment horizontal="center" vertical="center"/>
    </xf>
    <xf numFmtId="0" fontId="8" fillId="2" borderId="0" xfId="0" applyFont="1" applyFill="1" applyBorder="1" applyAlignment="1">
      <alignment vertical="center" wrapText="1"/>
    </xf>
    <xf numFmtId="0" fontId="12" fillId="2" borderId="0" xfId="3" applyFont="1" applyFill="1" applyBorder="1" applyAlignment="1">
      <alignment horizontal="center" vertical="center"/>
    </xf>
    <xf numFmtId="0" fontId="17" fillId="2" borderId="0" xfId="0" applyFont="1" applyFill="1" applyBorder="1" applyAlignment="1">
      <alignment horizontal="right"/>
    </xf>
    <xf numFmtId="0" fontId="12" fillId="2" borderId="0" xfId="1" applyNumberFormat="1" applyFont="1" applyFill="1" applyBorder="1" applyAlignment="1">
      <alignment horizontal="center" vertical="center"/>
    </xf>
    <xf numFmtId="0" fontId="22" fillId="2" borderId="2" xfId="0" applyFont="1" applyFill="1" applyBorder="1" applyAlignment="1">
      <alignment vertical="top"/>
    </xf>
    <xf numFmtId="3" fontId="22" fillId="2" borderId="0" xfId="0" applyNumberFormat="1" applyFont="1" applyFill="1" applyBorder="1" applyAlignment="1">
      <alignment vertical="top"/>
    </xf>
    <xf numFmtId="0" fontId="22" fillId="2" borderId="1" xfId="0" applyFont="1" applyFill="1" applyBorder="1" applyAlignment="1">
      <alignment vertical="top"/>
    </xf>
    <xf numFmtId="0" fontId="22" fillId="2" borderId="0" xfId="0" applyFont="1" applyFill="1" applyBorder="1" applyAlignment="1">
      <alignment vertical="top"/>
    </xf>
    <xf numFmtId="0" fontId="38" fillId="2" borderId="2" xfId="0" applyFont="1" applyFill="1" applyBorder="1" applyAlignment="1">
      <alignment vertical="top"/>
    </xf>
    <xf numFmtId="3" fontId="22" fillId="2" borderId="0" xfId="2" applyNumberFormat="1" applyFont="1" applyFill="1" applyBorder="1" applyAlignment="1">
      <alignment vertical="top"/>
    </xf>
    <xf numFmtId="0" fontId="38" fillId="2" borderId="1" xfId="0" applyFont="1" applyFill="1" applyBorder="1" applyAlignment="1">
      <alignment vertical="top"/>
    </xf>
    <xf numFmtId="3" fontId="9" fillId="2" borderId="0" xfId="2" applyNumberFormat="1" applyFont="1" applyFill="1" applyBorder="1" applyAlignment="1">
      <alignment vertical="top"/>
    </xf>
    <xf numFmtId="3" fontId="20" fillId="2" borderId="0" xfId="2" applyNumberFormat="1" applyFont="1" applyFill="1" applyBorder="1" applyAlignment="1">
      <alignment vertical="top"/>
    </xf>
    <xf numFmtId="0" fontId="36" fillId="2" borderId="0" xfId="0" applyFont="1" applyFill="1" applyAlignment="1">
      <alignment vertical="center"/>
    </xf>
    <xf numFmtId="0" fontId="36" fillId="2" borderId="0" xfId="0" applyFont="1" applyFill="1" applyBorder="1" applyAlignment="1">
      <alignment vertical="center"/>
    </xf>
    <xf numFmtId="3" fontId="38" fillId="2" borderId="0" xfId="2" applyNumberFormat="1" applyFont="1" applyFill="1" applyBorder="1" applyAlignment="1">
      <alignment vertical="top"/>
    </xf>
    <xf numFmtId="0" fontId="37" fillId="2" borderId="0" xfId="0" applyFont="1" applyFill="1"/>
    <xf numFmtId="0" fontId="37" fillId="2" borderId="0" xfId="0" applyFont="1" applyFill="1" applyBorder="1"/>
    <xf numFmtId="0" fontId="0" fillId="0" borderId="0" xfId="0" applyAlignment="1">
      <alignment vertical="center"/>
    </xf>
    <xf numFmtId="0" fontId="39" fillId="0" borderId="0" xfId="0" applyFont="1" applyAlignment="1">
      <alignment vertical="top"/>
    </xf>
    <xf numFmtId="0" fontId="40" fillId="2" borderId="0" xfId="0" applyFont="1" applyFill="1" applyBorder="1" applyAlignment="1">
      <alignment vertical="top"/>
    </xf>
    <xf numFmtId="0" fontId="0" fillId="0" borderId="0" xfId="0" applyAlignment="1"/>
    <xf numFmtId="0" fontId="19" fillId="2" borderId="0" xfId="0" applyFont="1" applyFill="1" applyBorder="1" applyAlignment="1"/>
    <xf numFmtId="0" fontId="17" fillId="2" borderId="0" xfId="0" applyFont="1" applyFill="1" applyProtection="1"/>
    <xf numFmtId="0" fontId="30" fillId="3" borderId="0" xfId="0" applyFont="1" applyFill="1" applyBorder="1" applyAlignment="1">
      <alignment vertical="center"/>
    </xf>
    <xf numFmtId="0" fontId="20" fillId="2" borderId="5" xfId="0" applyFont="1" applyFill="1" applyBorder="1"/>
    <xf numFmtId="0" fontId="20" fillId="2" borderId="3" xfId="0" applyFont="1" applyFill="1" applyBorder="1"/>
    <xf numFmtId="43" fontId="20" fillId="2" borderId="3" xfId="0" applyNumberFormat="1" applyFont="1" applyFill="1" applyBorder="1"/>
    <xf numFmtId="0" fontId="20" fillId="2" borderId="4" xfId="0" applyFont="1" applyFill="1" applyBorder="1"/>
    <xf numFmtId="0" fontId="26" fillId="2" borderId="0" xfId="0" applyFont="1" applyFill="1" applyBorder="1" applyAlignment="1">
      <alignment vertical="center"/>
    </xf>
    <xf numFmtId="0" fontId="27" fillId="2" borderId="0" xfId="0" applyFont="1" applyFill="1" applyBorder="1" applyAlignment="1">
      <alignment vertical="center"/>
    </xf>
    <xf numFmtId="0" fontId="20" fillId="2" borderId="7" xfId="0" applyFont="1" applyFill="1" applyBorder="1" applyAlignment="1" applyProtection="1">
      <alignment horizontal="right" vertical="top"/>
    </xf>
    <xf numFmtId="0" fontId="20" fillId="2" borderId="8" xfId="0" applyFont="1" applyFill="1" applyBorder="1" applyAlignment="1" applyProtection="1">
      <alignment vertical="top"/>
    </xf>
    <xf numFmtId="0" fontId="20" fillId="2" borderId="6" xfId="0" applyFont="1" applyFill="1" applyBorder="1" applyProtection="1"/>
    <xf numFmtId="164" fontId="12" fillId="2" borderId="7" xfId="2" applyNumberFormat="1" applyFont="1" applyFill="1" applyBorder="1" applyAlignment="1" applyProtection="1">
      <alignment horizontal="center" vertical="top"/>
    </xf>
    <xf numFmtId="164" fontId="12" fillId="2" borderId="7" xfId="2" applyNumberFormat="1" applyFont="1" applyFill="1" applyBorder="1" applyAlignment="1" applyProtection="1">
      <alignment horizontal="center" vertical="center"/>
    </xf>
    <xf numFmtId="0" fontId="20" fillId="2" borderId="2" xfId="0" applyFont="1" applyFill="1" applyBorder="1" applyAlignment="1"/>
    <xf numFmtId="0" fontId="8" fillId="2" borderId="0" xfId="3" applyFont="1" applyFill="1" applyBorder="1" applyAlignment="1">
      <alignment vertical="center"/>
    </xf>
    <xf numFmtId="0" fontId="9" fillId="2" borderId="0" xfId="3" applyFont="1" applyFill="1" applyBorder="1" applyAlignment="1"/>
    <xf numFmtId="0" fontId="20" fillId="2" borderId="1" xfId="0" applyFont="1" applyFill="1" applyBorder="1" applyAlignment="1"/>
    <xf numFmtId="164" fontId="12" fillId="2" borderId="7" xfId="2" applyNumberFormat="1" applyFont="1" applyFill="1" applyBorder="1" applyAlignment="1">
      <alignment horizontal="center" vertical="center"/>
    </xf>
    <xf numFmtId="0" fontId="14" fillId="2" borderId="8" xfId="0" applyFont="1" applyFill="1" applyBorder="1" applyAlignment="1">
      <alignment horizontal="center" vertical="center"/>
    </xf>
    <xf numFmtId="0" fontId="12" fillId="2" borderId="6" xfId="3" applyFont="1" applyFill="1" applyBorder="1" applyAlignment="1">
      <alignment horizontal="center" vertical="center"/>
    </xf>
    <xf numFmtId="0" fontId="27" fillId="2" borderId="0" xfId="0" applyFont="1" applyFill="1" applyBorder="1" applyAlignment="1"/>
    <xf numFmtId="164" fontId="29" fillId="2" borderId="0" xfId="2" applyNumberFormat="1" applyFont="1" applyFill="1" applyBorder="1" applyAlignment="1">
      <alignment horizontal="center" vertical="center" wrapText="1"/>
    </xf>
    <xf numFmtId="0" fontId="23" fillId="2" borderId="0" xfId="0" applyFont="1" applyFill="1" applyBorder="1" applyAlignment="1">
      <alignment vertical="top"/>
    </xf>
    <xf numFmtId="0" fontId="27" fillId="2" borderId="0" xfId="3" applyFont="1" applyFill="1" applyBorder="1" applyAlignment="1">
      <alignment horizontal="left" vertical="center"/>
    </xf>
    <xf numFmtId="0" fontId="23" fillId="2" borderId="0" xfId="0" applyFont="1" applyFill="1" applyBorder="1" applyAlignment="1">
      <alignment horizontal="left" vertical="top" wrapText="1"/>
    </xf>
    <xf numFmtId="0" fontId="20" fillId="2" borderId="0" xfId="0" applyFont="1" applyFill="1" applyBorder="1" applyAlignment="1">
      <alignment horizontal="left" vertical="top" wrapText="1"/>
    </xf>
    <xf numFmtId="0" fontId="38" fillId="2" borderId="0" xfId="0" applyFont="1" applyFill="1" applyBorder="1" applyAlignment="1">
      <alignment horizontal="left" vertical="top" wrapText="1"/>
    </xf>
    <xf numFmtId="0" fontId="27" fillId="2" borderId="0" xfId="3" applyFont="1" applyFill="1" applyBorder="1" applyAlignment="1">
      <alignment horizontal="center"/>
    </xf>
    <xf numFmtId="0" fontId="27" fillId="2" borderId="0" xfId="3" applyFont="1" applyFill="1" applyBorder="1" applyAlignment="1"/>
    <xf numFmtId="3" fontId="22" fillId="2" borderId="23" xfId="0" applyNumberFormat="1" applyFont="1" applyFill="1" applyBorder="1" applyAlignment="1">
      <alignment vertical="top"/>
    </xf>
    <xf numFmtId="3" fontId="38" fillId="2" borderId="23" xfId="2" applyNumberFormat="1" applyFont="1" applyFill="1" applyBorder="1" applyAlignment="1">
      <alignment vertical="top"/>
    </xf>
    <xf numFmtId="3" fontId="9" fillId="2" borderId="23" xfId="2" applyNumberFormat="1" applyFont="1" applyFill="1" applyBorder="1" applyAlignment="1" applyProtection="1">
      <alignment vertical="top"/>
      <protection locked="0"/>
    </xf>
    <xf numFmtId="3" fontId="20" fillId="2" borderId="23" xfId="2" applyNumberFormat="1" applyFont="1" applyFill="1" applyBorder="1" applyAlignment="1">
      <alignment vertical="top"/>
    </xf>
    <xf numFmtId="0" fontId="8" fillId="2" borderId="8" xfId="1" applyNumberFormat="1" applyFont="1" applyFill="1" applyBorder="1" applyAlignment="1">
      <alignment vertical="center"/>
    </xf>
    <xf numFmtId="0" fontId="8" fillId="2" borderId="7" xfId="1" applyNumberFormat="1" applyFont="1" applyFill="1" applyBorder="1" applyAlignment="1">
      <alignment vertical="center"/>
    </xf>
    <xf numFmtId="0" fontId="8" fillId="2" borderId="6" xfId="1" applyNumberFormat="1" applyFont="1" applyFill="1" applyBorder="1" applyAlignment="1">
      <alignment vertical="center"/>
    </xf>
    <xf numFmtId="0" fontId="8" fillId="2" borderId="12" xfId="1" applyNumberFormat="1" applyFont="1" applyFill="1" applyBorder="1" applyAlignment="1">
      <alignment vertical="center"/>
    </xf>
    <xf numFmtId="0" fontId="20" fillId="2" borderId="5" xfId="0" applyFont="1" applyFill="1" applyBorder="1" applyAlignment="1">
      <alignment vertical="top"/>
    </xf>
    <xf numFmtId="0" fontId="20" fillId="2" borderId="3" xfId="0" applyFont="1" applyFill="1" applyBorder="1" applyAlignment="1">
      <alignment vertical="top"/>
    </xf>
    <xf numFmtId="0" fontId="20" fillId="2" borderId="47" xfId="0" applyFont="1" applyFill="1" applyBorder="1" applyAlignment="1">
      <alignment vertical="top"/>
    </xf>
    <xf numFmtId="3" fontId="22" fillId="2" borderId="23" xfId="2" applyNumberFormat="1" applyFont="1" applyFill="1" applyBorder="1" applyAlignment="1">
      <alignment vertical="top"/>
    </xf>
    <xf numFmtId="3" fontId="9" fillId="2" borderId="23" xfId="2" applyNumberFormat="1" applyFont="1" applyFill="1" applyBorder="1" applyAlignment="1">
      <alignment vertical="top"/>
    </xf>
    <xf numFmtId="0" fontId="8" fillId="2" borderId="0" xfId="1" applyNumberFormat="1" applyFont="1" applyFill="1" applyBorder="1" applyAlignment="1">
      <alignment vertical="center"/>
    </xf>
    <xf numFmtId="0" fontId="31" fillId="2" borderId="0" xfId="3" applyFont="1" applyFill="1" applyBorder="1" applyAlignment="1">
      <alignment horizontal="center" wrapText="1"/>
    </xf>
    <xf numFmtId="0" fontId="31" fillId="2" borderId="0" xfId="3" applyFont="1" applyFill="1" applyBorder="1" applyAlignment="1">
      <alignment horizontal="center" vertical="top" wrapText="1"/>
    </xf>
    <xf numFmtId="0" fontId="20" fillId="2" borderId="0" xfId="0" applyFont="1" applyFill="1" applyProtection="1">
      <protection locked="0"/>
    </xf>
    <xf numFmtId="4" fontId="20" fillId="2" borderId="0" xfId="0" applyNumberFormat="1" applyFont="1" applyFill="1" applyProtection="1">
      <protection locked="0"/>
    </xf>
    <xf numFmtId="0" fontId="29" fillId="2" borderId="3" xfId="0" applyFont="1" applyFill="1" applyBorder="1" applyAlignment="1" applyProtection="1">
      <alignment horizontal="center"/>
    </xf>
    <xf numFmtId="0" fontId="29" fillId="2" borderId="0" xfId="0" applyFont="1" applyFill="1" applyBorder="1" applyAlignment="1" applyProtection="1">
      <alignment horizontal="center"/>
    </xf>
    <xf numFmtId="0" fontId="20" fillId="2" borderId="0" xfId="0" applyFont="1" applyFill="1" applyBorder="1" applyProtection="1">
      <protection locked="0"/>
    </xf>
    <xf numFmtId="3" fontId="29" fillId="2" borderId="3" xfId="0" applyNumberFormat="1" applyFont="1" applyFill="1" applyBorder="1" applyAlignment="1" applyProtection="1">
      <alignment horizontal="center"/>
    </xf>
    <xf numFmtId="3" fontId="29" fillId="2" borderId="0" xfId="0" applyNumberFormat="1" applyFont="1" applyFill="1" applyBorder="1" applyAlignment="1" applyProtection="1">
      <alignment horizontal="center"/>
    </xf>
    <xf numFmtId="3" fontId="22" fillId="2" borderId="23" xfId="0" applyNumberFormat="1" applyFont="1" applyFill="1" applyBorder="1" applyProtection="1">
      <protection locked="0"/>
    </xf>
    <xf numFmtId="3" fontId="20" fillId="2" borderId="0" xfId="0" applyNumberFormat="1" applyFont="1" applyFill="1" applyProtection="1">
      <protection locked="0"/>
    </xf>
    <xf numFmtId="3" fontId="20" fillId="2" borderId="23" xfId="0" applyNumberFormat="1" applyFont="1" applyFill="1" applyBorder="1" applyProtection="1">
      <protection locked="0"/>
    </xf>
    <xf numFmtId="3" fontId="22" fillId="2" borderId="48" xfId="0" applyNumberFormat="1" applyFont="1" applyFill="1" applyBorder="1" applyProtection="1"/>
    <xf numFmtId="3" fontId="20" fillId="2" borderId="48" xfId="0" applyNumberFormat="1" applyFont="1" applyFill="1" applyBorder="1" applyProtection="1"/>
    <xf numFmtId="3" fontId="20" fillId="2" borderId="48" xfId="0" applyNumberFormat="1" applyFont="1" applyFill="1" applyBorder="1" applyAlignment="1" applyProtection="1">
      <alignment horizontal="left" indent="3"/>
      <protection locked="0"/>
    </xf>
    <xf numFmtId="3" fontId="20" fillId="2" borderId="48" xfId="0" applyNumberFormat="1" applyFont="1" applyFill="1" applyBorder="1" applyProtection="1">
      <protection locked="0"/>
    </xf>
    <xf numFmtId="3" fontId="20" fillId="2" borderId="48" xfId="0" applyNumberFormat="1" applyFont="1" applyFill="1" applyBorder="1" applyAlignment="1" applyProtection="1">
      <alignment horizontal="left" wrapText="1" indent="3"/>
      <protection locked="0"/>
    </xf>
    <xf numFmtId="3" fontId="0" fillId="0" borderId="48" xfId="0" applyNumberFormat="1" applyBorder="1" applyProtection="1">
      <protection locked="0"/>
    </xf>
    <xf numFmtId="0" fontId="20" fillId="2" borderId="0" xfId="0" applyFont="1" applyFill="1" applyAlignment="1" applyProtection="1">
      <alignment vertical="center"/>
      <protection locked="0"/>
    </xf>
    <xf numFmtId="3" fontId="20" fillId="2" borderId="48" xfId="0" applyNumberFormat="1" applyFont="1" applyFill="1" applyBorder="1" applyAlignment="1" applyProtection="1">
      <alignment horizontal="left" vertical="center" wrapText="1"/>
      <protection locked="0"/>
    </xf>
    <xf numFmtId="3" fontId="20" fillId="2" borderId="0" xfId="0" applyNumberFormat="1" applyFont="1" applyFill="1" applyAlignment="1" applyProtection="1">
      <alignment vertical="center"/>
      <protection locked="0"/>
    </xf>
    <xf numFmtId="3" fontId="0" fillId="0" borderId="48" xfId="0" applyNumberFormat="1" applyBorder="1" applyAlignment="1" applyProtection="1">
      <alignment vertical="center"/>
      <protection locked="0"/>
    </xf>
    <xf numFmtId="0" fontId="20" fillId="2" borderId="0" xfId="0" applyFont="1" applyFill="1" applyAlignment="1">
      <alignment vertical="center"/>
    </xf>
    <xf numFmtId="3" fontId="20" fillId="0" borderId="0" xfId="0" applyNumberFormat="1" applyFont="1" applyFill="1" applyProtection="1"/>
    <xf numFmtId="3" fontId="20" fillId="2" borderId="48" xfId="0" applyNumberFormat="1" applyFont="1" applyFill="1" applyBorder="1" applyAlignment="1" applyProtection="1">
      <alignment horizontal="left" vertical="top" wrapText="1" indent="3"/>
      <protection locked="0"/>
    </xf>
    <xf numFmtId="3" fontId="20" fillId="2" borderId="0" xfId="0" applyNumberFormat="1" applyFont="1" applyFill="1" applyBorder="1" applyProtection="1">
      <protection locked="0"/>
    </xf>
    <xf numFmtId="3" fontId="20" fillId="2" borderId="48" xfId="0" applyNumberFormat="1" applyFont="1" applyFill="1" applyBorder="1" applyAlignment="1" applyProtection="1">
      <alignment horizontal="left" vertical="center" wrapText="1" indent="3"/>
      <protection locked="0"/>
    </xf>
    <xf numFmtId="0" fontId="20" fillId="0" borderId="0" xfId="0" applyFont="1" applyProtection="1">
      <protection locked="0"/>
    </xf>
    <xf numFmtId="3" fontId="20" fillId="2" borderId="0" xfId="0" applyNumberFormat="1" applyFont="1" applyFill="1" applyBorder="1" applyAlignment="1" applyProtection="1">
      <alignment horizontal="left" wrapText="1" indent="3"/>
      <protection locked="0"/>
    </xf>
    <xf numFmtId="3" fontId="22" fillId="2" borderId="0" xfId="0" applyNumberFormat="1" applyFont="1" applyFill="1" applyBorder="1" applyProtection="1"/>
    <xf numFmtId="3" fontId="20" fillId="2" borderId="0" xfId="0" applyNumberFormat="1" applyFont="1" applyFill="1" applyBorder="1" applyProtection="1"/>
    <xf numFmtId="0" fontId="21" fillId="2" borderId="48" xfId="0" applyFont="1" applyFill="1" applyBorder="1" applyAlignment="1">
      <alignment horizontal="center"/>
    </xf>
    <xf numFmtId="0" fontId="8" fillId="2" borderId="0" xfId="0" applyFont="1" applyFill="1" applyBorder="1" applyAlignment="1">
      <alignment vertical="center"/>
    </xf>
    <xf numFmtId="3" fontId="0" fillId="2" borderId="0" xfId="0" applyNumberFormat="1" applyFill="1" applyProtection="1">
      <protection locked="0"/>
    </xf>
    <xf numFmtId="0" fontId="25" fillId="2" borderId="0" xfId="0" applyFont="1" applyFill="1" applyAlignment="1" applyProtection="1">
      <alignment vertical="center"/>
      <protection locked="0"/>
    </xf>
    <xf numFmtId="0" fontId="25" fillId="2" borderId="0" xfId="0" applyFont="1" applyFill="1" applyBorder="1" applyAlignment="1" applyProtection="1">
      <alignment vertical="center"/>
      <protection locked="0"/>
    </xf>
    <xf numFmtId="0" fontId="25" fillId="2" borderId="0" xfId="0" applyFont="1" applyFill="1" applyAlignment="1">
      <alignment vertical="center"/>
    </xf>
    <xf numFmtId="0" fontId="25" fillId="0" borderId="0" xfId="0" applyFont="1" applyAlignment="1">
      <alignment vertical="center"/>
    </xf>
    <xf numFmtId="0" fontId="8" fillId="2" borderId="0" xfId="0" applyFont="1" applyFill="1" applyBorder="1" applyAlignment="1" applyProtection="1">
      <alignment horizontal="left" vertical="top" wrapText="1"/>
    </xf>
    <xf numFmtId="0" fontId="22" fillId="2" borderId="0" xfId="0" applyFont="1" applyFill="1" applyBorder="1" applyAlignment="1" applyProtection="1">
      <alignment vertical="top" wrapText="1"/>
    </xf>
    <xf numFmtId="3" fontId="8" fillId="2" borderId="0" xfId="2" applyNumberFormat="1" applyFont="1" applyFill="1" applyBorder="1" applyAlignment="1" applyProtection="1">
      <alignment horizontal="right" vertical="top" wrapText="1"/>
      <protection locked="0"/>
    </xf>
    <xf numFmtId="0" fontId="11" fillId="2" borderId="0" xfId="3" applyFont="1" applyFill="1" applyBorder="1" applyAlignment="1">
      <alignment horizontal="left" vertical="top" wrapText="1"/>
    </xf>
    <xf numFmtId="3" fontId="20" fillId="2" borderId="0" xfId="0" applyNumberFormat="1" applyFont="1" applyFill="1" applyBorder="1" applyAlignment="1">
      <alignment vertical="top"/>
    </xf>
    <xf numFmtId="3" fontId="38" fillId="2" borderId="0" xfId="0" applyNumberFormat="1" applyFont="1" applyFill="1" applyBorder="1" applyAlignment="1">
      <alignment vertical="top"/>
    </xf>
    <xf numFmtId="3" fontId="20" fillId="0" borderId="0" xfId="0" applyNumberFormat="1" applyFont="1" applyAlignment="1">
      <alignment vertical="center"/>
    </xf>
    <xf numFmtId="3" fontId="20" fillId="2" borderId="0" xfId="0" applyNumberFormat="1" applyFont="1" applyFill="1"/>
    <xf numFmtId="0" fontId="12" fillId="2" borderId="0" xfId="0" applyFont="1" applyFill="1" applyBorder="1" applyAlignment="1">
      <alignment horizontal="center"/>
    </xf>
    <xf numFmtId="3" fontId="7" fillId="2" borderId="0" xfId="0" applyNumberFormat="1" applyFont="1" applyFill="1" applyBorder="1" applyAlignment="1">
      <alignment vertical="top"/>
    </xf>
    <xf numFmtId="0" fontId="0" fillId="0" borderId="0" xfId="0" applyAlignment="1">
      <alignment wrapText="1"/>
    </xf>
    <xf numFmtId="0" fontId="0" fillId="2" borderId="0" xfId="0" applyFill="1" applyBorder="1"/>
    <xf numFmtId="44" fontId="0" fillId="2" borderId="0" xfId="7" applyFont="1" applyFill="1" applyBorder="1"/>
    <xf numFmtId="43" fontId="0" fillId="2" borderId="0" xfId="7" applyNumberFormat="1" applyFont="1" applyFill="1" applyBorder="1"/>
    <xf numFmtId="44" fontId="16" fillId="2" borderId="0" xfId="7" applyFont="1" applyFill="1" applyBorder="1"/>
    <xf numFmtId="0" fontId="3" fillId="0" borderId="0" xfId="0" applyFont="1" applyProtection="1"/>
    <xf numFmtId="166" fontId="46" fillId="0" borderId="0" xfId="2" applyNumberFormat="1" applyFont="1" applyProtection="1"/>
    <xf numFmtId="0" fontId="47" fillId="2" borderId="0" xfId="0" applyFont="1" applyFill="1" applyProtection="1">
      <protection locked="0"/>
    </xf>
    <xf numFmtId="0" fontId="47" fillId="2" borderId="0" xfId="0" applyFont="1" applyFill="1" applyBorder="1" applyProtection="1">
      <protection locked="0"/>
    </xf>
    <xf numFmtId="0" fontId="47" fillId="0" borderId="0" xfId="0" applyFont="1" applyBorder="1" applyProtection="1">
      <protection locked="0"/>
    </xf>
    <xf numFmtId="0" fontId="47" fillId="0" borderId="0" xfId="0" applyFont="1" applyProtection="1">
      <protection locked="0"/>
    </xf>
    <xf numFmtId="0" fontId="48" fillId="2" borderId="0" xfId="6" applyFont="1" applyFill="1" applyProtection="1">
      <protection locked="0"/>
    </xf>
    <xf numFmtId="0" fontId="48" fillId="2" borderId="0" xfId="6" applyFont="1" applyFill="1" applyAlignment="1" applyProtection="1">
      <protection locked="0"/>
    </xf>
    <xf numFmtId="0" fontId="47" fillId="2" borderId="0" xfId="6" applyFont="1" applyFill="1" applyProtection="1">
      <protection locked="0"/>
    </xf>
    <xf numFmtId="0" fontId="49" fillId="2" borderId="7" xfId="6" applyFont="1" applyFill="1" applyBorder="1" applyProtection="1">
      <protection locked="0"/>
    </xf>
    <xf numFmtId="0" fontId="49" fillId="2" borderId="6" xfId="6" applyFont="1" applyFill="1" applyBorder="1" applyProtection="1">
      <protection locked="0"/>
    </xf>
    <xf numFmtId="0" fontId="49" fillId="2" borderId="6" xfId="6" applyFont="1" applyFill="1" applyBorder="1" applyAlignment="1" applyProtection="1">
      <alignment horizontal="center"/>
      <protection locked="0"/>
    </xf>
    <xf numFmtId="0" fontId="49" fillId="2" borderId="12" xfId="6" applyFont="1" applyFill="1" applyBorder="1" applyAlignment="1" applyProtection="1">
      <alignment horizontal="center"/>
      <protection locked="0"/>
    </xf>
    <xf numFmtId="0" fontId="49" fillId="2" borderId="8" xfId="6" applyFont="1" applyFill="1" applyBorder="1" applyAlignment="1" applyProtection="1">
      <alignment horizontal="center"/>
      <protection locked="0"/>
    </xf>
    <xf numFmtId="0" fontId="50" fillId="2" borderId="0" xfId="6" applyFont="1" applyFill="1" applyProtection="1">
      <protection locked="0"/>
    </xf>
    <xf numFmtId="0" fontId="48" fillId="2" borderId="0" xfId="6" applyFont="1" applyFill="1" applyAlignment="1" applyProtection="1">
      <alignment horizontal="center"/>
      <protection locked="0"/>
    </xf>
    <xf numFmtId="0" fontId="48" fillId="2" borderId="0" xfId="0" applyFont="1" applyFill="1" applyBorder="1" applyProtection="1">
      <protection locked="0"/>
    </xf>
    <xf numFmtId="0" fontId="48" fillId="0" borderId="0" xfId="0" applyFont="1" applyBorder="1" applyProtection="1">
      <protection locked="0"/>
    </xf>
    <xf numFmtId="0" fontId="48" fillId="0" borderId="0" xfId="0" applyFont="1" applyProtection="1">
      <protection locked="0"/>
    </xf>
    <xf numFmtId="0" fontId="0" fillId="2" borderId="0" xfId="0" applyFill="1" applyProtection="1">
      <protection locked="0"/>
    </xf>
    <xf numFmtId="0" fontId="0" fillId="2" borderId="0" xfId="0" applyFill="1" applyBorder="1" applyProtection="1">
      <protection locked="0"/>
    </xf>
    <xf numFmtId="0" fontId="0" fillId="0" borderId="0" xfId="0" applyProtection="1">
      <protection locked="0"/>
    </xf>
    <xf numFmtId="0" fontId="16" fillId="2" borderId="0" xfId="0" applyFont="1" applyFill="1" applyProtection="1">
      <protection locked="0"/>
    </xf>
    <xf numFmtId="0" fontId="16" fillId="2" borderId="0" xfId="0" applyFont="1" applyFill="1" applyBorder="1" applyProtection="1">
      <protection locked="0"/>
    </xf>
    <xf numFmtId="0" fontId="16" fillId="0" borderId="0" xfId="0" applyFont="1" applyBorder="1" applyProtection="1">
      <protection locked="0"/>
    </xf>
    <xf numFmtId="0" fontId="16" fillId="0" borderId="0" xfId="0" applyFont="1" applyProtection="1">
      <protection locked="0"/>
    </xf>
    <xf numFmtId="0" fontId="16" fillId="0" borderId="0" xfId="0" applyFont="1" applyProtection="1"/>
    <xf numFmtId="0" fontId="47" fillId="2" borderId="7" xfId="0" applyFont="1" applyFill="1" applyBorder="1" applyAlignment="1" applyProtection="1">
      <alignment horizontal="justify" vertical="center" wrapText="1"/>
      <protection locked="0"/>
    </xf>
    <xf numFmtId="0" fontId="47" fillId="2" borderId="6" xfId="0" applyFont="1" applyFill="1" applyBorder="1" applyAlignment="1" applyProtection="1">
      <alignment horizontal="justify" vertical="center" wrapText="1"/>
      <protection locked="0"/>
    </xf>
    <xf numFmtId="0" fontId="47" fillId="2" borderId="12" xfId="0" applyFont="1" applyFill="1" applyBorder="1" applyAlignment="1" applyProtection="1">
      <alignment horizontal="justify" vertical="center" wrapText="1"/>
      <protection locked="0"/>
    </xf>
    <xf numFmtId="0" fontId="47" fillId="2" borderId="12" xfId="0" applyFont="1" applyFill="1" applyBorder="1" applyAlignment="1" applyProtection="1">
      <alignment horizontal="justify" vertical="center" wrapText="1"/>
    </xf>
    <xf numFmtId="0" fontId="47" fillId="2" borderId="8" xfId="0" applyFont="1" applyFill="1" applyBorder="1" applyAlignment="1" applyProtection="1">
      <alignment horizontal="justify" vertical="center" wrapText="1"/>
    </xf>
    <xf numFmtId="0" fontId="47" fillId="2" borderId="0" xfId="0" applyFont="1" applyFill="1" applyBorder="1" applyAlignment="1" applyProtection="1">
      <alignment horizontal="justify" vertical="center" wrapText="1"/>
      <protection locked="0"/>
    </xf>
    <xf numFmtId="0" fontId="48" fillId="2" borderId="0" xfId="0" applyFont="1" applyFill="1" applyBorder="1" applyAlignment="1" applyProtection="1">
      <alignment horizontal="justify" vertical="center" wrapText="1"/>
      <protection locked="0"/>
    </xf>
    <xf numFmtId="0" fontId="48" fillId="2" borderId="3" xfId="0" applyFont="1" applyFill="1" applyBorder="1" applyAlignment="1" applyProtection="1">
      <alignment horizontal="justify" vertical="center" wrapText="1"/>
      <protection locked="0"/>
    </xf>
    <xf numFmtId="0" fontId="52" fillId="0" borderId="0" xfId="0" applyFont="1" applyAlignment="1" applyProtection="1">
      <alignment horizontal="center"/>
      <protection locked="0"/>
    </xf>
    <xf numFmtId="0" fontId="16" fillId="2" borderId="0" xfId="0" applyFont="1" applyFill="1" applyBorder="1" applyAlignment="1" applyProtection="1">
      <alignment vertical="top"/>
      <protection locked="0"/>
    </xf>
    <xf numFmtId="0" fontId="16" fillId="0" borderId="0" xfId="0" applyFont="1" applyAlignment="1" applyProtection="1">
      <alignment vertical="top"/>
      <protection locked="0"/>
    </xf>
    <xf numFmtId="0" fontId="32" fillId="0" borderId="0" xfId="0" applyFont="1" applyAlignment="1">
      <alignment horizontal="left" vertical="center" indent="5"/>
    </xf>
    <xf numFmtId="37" fontId="60" fillId="4" borderId="48" xfId="6" applyNumberFormat="1" applyFont="1" applyFill="1" applyBorder="1" applyAlignment="1" applyProtection="1">
      <alignment horizontal="center" vertical="center"/>
    </xf>
    <xf numFmtId="37" fontId="60" fillId="4" borderId="48" xfId="6" applyNumberFormat="1" applyFont="1" applyFill="1" applyBorder="1" applyAlignment="1" applyProtection="1">
      <alignment horizontal="center" wrapText="1"/>
    </xf>
    <xf numFmtId="37" fontId="60" fillId="4" borderId="11" xfId="6" applyNumberFormat="1" applyFont="1" applyFill="1" applyBorder="1" applyAlignment="1" applyProtection="1">
      <alignment horizontal="center" vertical="center"/>
    </xf>
    <xf numFmtId="3" fontId="30" fillId="2" borderId="23" xfId="0" applyNumberFormat="1" applyFont="1" applyFill="1" applyBorder="1" applyAlignment="1" applyProtection="1">
      <alignment vertical="center" wrapText="1"/>
      <protection locked="0"/>
    </xf>
    <xf numFmtId="3" fontId="30" fillId="2" borderId="23" xfId="0" applyNumberFormat="1" applyFont="1" applyFill="1" applyBorder="1" applyAlignment="1" applyProtection="1">
      <alignment vertical="center" wrapText="1"/>
    </xf>
    <xf numFmtId="3" fontId="30" fillId="2" borderId="2" xfId="0" applyNumberFormat="1" applyFont="1" applyFill="1" applyBorder="1" applyAlignment="1" applyProtection="1">
      <alignment vertical="center" wrapText="1"/>
    </xf>
    <xf numFmtId="0" fontId="62" fillId="2" borderId="0" xfId="6" applyFont="1" applyFill="1" applyBorder="1" applyAlignment="1" applyProtection="1">
      <alignment horizontal="center" vertical="center"/>
    </xf>
    <xf numFmtId="0" fontId="62" fillId="2" borderId="3" xfId="6" applyFont="1" applyFill="1" applyBorder="1" applyAlignment="1" applyProtection="1">
      <alignment horizontal="center" vertical="center"/>
      <protection locked="0"/>
    </xf>
    <xf numFmtId="0" fontId="62" fillId="2" borderId="4" xfId="6" applyFont="1" applyFill="1" applyBorder="1" applyAlignment="1" applyProtection="1">
      <alignment wrapText="1"/>
      <protection locked="0"/>
    </xf>
    <xf numFmtId="3" fontId="62" fillId="2" borderId="4" xfId="5" applyNumberFormat="1" applyFont="1" applyFill="1" applyBorder="1" applyAlignment="1" applyProtection="1">
      <alignment horizontal="center"/>
      <protection locked="0"/>
    </xf>
    <xf numFmtId="3" fontId="62" fillId="2" borderId="47" xfId="5" applyNumberFormat="1" applyFont="1" applyFill="1" applyBorder="1" applyAlignment="1" applyProtection="1">
      <alignment horizontal="center"/>
      <protection locked="0"/>
    </xf>
    <xf numFmtId="3" fontId="62" fillId="2" borderId="47" xfId="5" applyNumberFormat="1" applyFont="1" applyFill="1" applyBorder="1" applyAlignment="1" applyProtection="1">
      <alignment horizontal="center"/>
    </xf>
    <xf numFmtId="3" fontId="62" fillId="2" borderId="5" xfId="5" applyNumberFormat="1" applyFont="1" applyFill="1" applyBorder="1" applyAlignment="1" applyProtection="1">
      <alignment horizontal="center"/>
    </xf>
    <xf numFmtId="0" fontId="63" fillId="2" borderId="10" xfId="6" applyFont="1" applyFill="1" applyBorder="1" applyAlignment="1" applyProtection="1">
      <alignment horizontal="centerContinuous"/>
      <protection locked="0"/>
    </xf>
    <xf numFmtId="0" fontId="63" fillId="2" borderId="9" xfId="6" applyFont="1" applyFill="1" applyBorder="1" applyAlignment="1" applyProtection="1">
      <alignment horizontal="left" wrapText="1"/>
    </xf>
    <xf numFmtId="3" fontId="64" fillId="2" borderId="23" xfId="0" applyNumberFormat="1" applyFont="1" applyFill="1" applyBorder="1" applyAlignment="1" applyProtection="1">
      <alignment vertical="center" wrapText="1"/>
    </xf>
    <xf numFmtId="0" fontId="55" fillId="2" borderId="7" xfId="0" applyFont="1" applyFill="1" applyBorder="1" applyAlignment="1" applyProtection="1">
      <alignment vertical="top" wrapText="1"/>
      <protection locked="0"/>
    </xf>
    <xf numFmtId="0" fontId="59" fillId="2" borderId="7" xfId="0" applyFont="1" applyFill="1" applyBorder="1" applyAlignment="1" applyProtection="1">
      <alignment vertical="top" wrapText="1"/>
    </xf>
    <xf numFmtId="3" fontId="59" fillId="2" borderId="7" xfId="0" applyNumberFormat="1" applyFont="1" applyFill="1" applyBorder="1" applyAlignment="1" applyProtection="1">
      <alignment vertical="top" wrapText="1"/>
    </xf>
    <xf numFmtId="0" fontId="65" fillId="2" borderId="0" xfId="0" applyFont="1" applyFill="1" applyBorder="1" applyProtection="1"/>
    <xf numFmtId="0" fontId="67" fillId="2" borderId="0" xfId="0" applyFont="1" applyFill="1" applyBorder="1" applyProtection="1"/>
    <xf numFmtId="0" fontId="15" fillId="2" borderId="0" xfId="6" applyFont="1" applyFill="1" applyProtection="1">
      <protection locked="0"/>
    </xf>
    <xf numFmtId="0" fontId="63" fillId="2" borderId="0" xfId="6" applyFont="1" applyFill="1" applyBorder="1" applyAlignment="1" applyProtection="1">
      <alignment horizontal="left"/>
    </xf>
    <xf numFmtId="0" fontId="15" fillId="2" borderId="1" xfId="0" applyFont="1" applyFill="1" applyBorder="1" applyProtection="1"/>
    <xf numFmtId="3" fontId="64" fillId="2" borderId="23" xfId="0" applyNumberFormat="1" applyFont="1" applyFill="1" applyBorder="1" applyAlignment="1" applyProtection="1">
      <alignment vertical="center" wrapText="1"/>
      <protection locked="0"/>
    </xf>
    <xf numFmtId="3" fontId="64" fillId="2" borderId="2" xfId="0" applyNumberFormat="1" applyFont="1" applyFill="1" applyBorder="1" applyAlignment="1" applyProtection="1">
      <alignment vertical="center" wrapText="1"/>
    </xf>
    <xf numFmtId="0" fontId="15" fillId="2" borderId="0" xfId="0" applyFont="1" applyFill="1" applyBorder="1" applyProtection="1"/>
    <xf numFmtId="0" fontId="30" fillId="2" borderId="1" xfId="0" applyFont="1" applyFill="1" applyBorder="1" applyAlignment="1" applyProtection="1">
      <alignment vertical="center" wrapText="1"/>
    </xf>
    <xf numFmtId="3" fontId="62" fillId="2" borderId="23" xfId="5" applyNumberFormat="1" applyFont="1" applyFill="1" applyBorder="1" applyAlignment="1" applyProtection="1">
      <alignment horizontal="center"/>
    </xf>
    <xf numFmtId="3" fontId="62" fillId="2" borderId="2" xfId="5" applyNumberFormat="1" applyFont="1" applyFill="1" applyBorder="1" applyAlignment="1" applyProtection="1">
      <alignment horizontal="center"/>
    </xf>
    <xf numFmtId="0" fontId="16" fillId="2" borderId="0" xfId="6" applyFont="1" applyFill="1" applyProtection="1">
      <protection locked="0"/>
    </xf>
    <xf numFmtId="0" fontId="63" fillId="2" borderId="0" xfId="6" applyFont="1" applyFill="1" applyBorder="1" applyAlignment="1" applyProtection="1">
      <alignment horizontal="center" vertical="center"/>
    </xf>
    <xf numFmtId="0" fontId="16" fillId="2" borderId="0" xfId="0" applyFont="1" applyFill="1" applyBorder="1" applyProtection="1"/>
    <xf numFmtId="0" fontId="16" fillId="2" borderId="1" xfId="0" applyFont="1" applyFill="1" applyBorder="1" applyProtection="1"/>
    <xf numFmtId="3" fontId="63" fillId="2" borderId="23" xfId="5" applyNumberFormat="1" applyFont="1" applyFill="1" applyBorder="1" applyAlignment="1" applyProtection="1">
      <alignment horizontal="center"/>
      <protection locked="0"/>
    </xf>
    <xf numFmtId="3" fontId="63" fillId="2" borderId="23" xfId="5" applyNumberFormat="1" applyFont="1" applyFill="1" applyBorder="1" applyAlignment="1" applyProtection="1">
      <alignment horizontal="center"/>
    </xf>
    <xf numFmtId="3" fontId="63" fillId="2" borderId="2" xfId="5" applyNumberFormat="1" applyFont="1" applyFill="1" applyBorder="1" applyAlignment="1" applyProtection="1">
      <alignment horizontal="center"/>
    </xf>
    <xf numFmtId="0" fontId="62" fillId="2" borderId="3" xfId="6" applyFont="1" applyFill="1" applyBorder="1" applyAlignment="1" applyProtection="1">
      <alignment horizontal="center" vertical="center"/>
    </xf>
    <xf numFmtId="0" fontId="62" fillId="2" borderId="4" xfId="6" applyFont="1" applyFill="1" applyBorder="1" applyAlignment="1" applyProtection="1">
      <alignment wrapText="1"/>
    </xf>
    <xf numFmtId="0" fontId="63" fillId="2" borderId="10" xfId="6" applyFont="1" applyFill="1" applyBorder="1" applyAlignment="1" applyProtection="1">
      <alignment horizontal="centerContinuous"/>
    </xf>
    <xf numFmtId="0" fontId="63" fillId="2" borderId="9" xfId="6" applyFont="1" applyFill="1" applyBorder="1" applyAlignment="1" applyProtection="1">
      <alignment horizontal="left" wrapText="1" indent="1"/>
    </xf>
    <xf numFmtId="0" fontId="55" fillId="2" borderId="7" xfId="0" applyFont="1" applyFill="1" applyBorder="1" applyAlignment="1" applyProtection="1">
      <alignment vertical="top" wrapText="1"/>
    </xf>
    <xf numFmtId="0" fontId="0" fillId="2" borderId="0" xfId="0" applyFont="1" applyFill="1" applyProtection="1">
      <protection locked="0"/>
    </xf>
    <xf numFmtId="0" fontId="0" fillId="2" borderId="0" xfId="0" applyFont="1" applyFill="1" applyProtection="1"/>
    <xf numFmtId="0" fontId="0" fillId="2" borderId="0" xfId="0" applyFont="1" applyFill="1" applyBorder="1" applyProtection="1"/>
    <xf numFmtId="0" fontId="0" fillId="0" borderId="0" xfId="0" applyFont="1" applyBorder="1" applyProtection="1"/>
    <xf numFmtId="0" fontId="0" fillId="0" borderId="0" xfId="0" applyFont="1" applyProtection="1"/>
    <xf numFmtId="0" fontId="0" fillId="2" borderId="0" xfId="0" applyFont="1" applyFill="1" applyBorder="1" applyProtection="1">
      <protection locked="0"/>
    </xf>
    <xf numFmtId="0" fontId="0" fillId="0" borderId="0" xfId="0" applyFont="1" applyBorder="1" applyProtection="1">
      <protection locked="0"/>
    </xf>
    <xf numFmtId="0" fontId="0" fillId="0" borderId="0" xfId="0" applyFont="1" applyProtection="1">
      <protection locked="0"/>
    </xf>
    <xf numFmtId="0" fontId="65" fillId="2" borderId="0" xfId="0" applyFont="1" applyFill="1" applyProtection="1">
      <protection locked="0"/>
    </xf>
    <xf numFmtId="0" fontId="65" fillId="0" borderId="0" xfId="0" applyFont="1" applyProtection="1">
      <protection locked="0"/>
    </xf>
    <xf numFmtId="0" fontId="0" fillId="0" borderId="0" xfId="0" applyFont="1"/>
    <xf numFmtId="0" fontId="56" fillId="2" borderId="2" xfId="1" applyNumberFormat="1" applyFont="1" applyFill="1" applyBorder="1" applyAlignment="1" applyProtection="1">
      <alignment horizontal="centerContinuous" vertical="center"/>
    </xf>
    <xf numFmtId="0" fontId="56" fillId="2" borderId="0" xfId="0" applyFont="1" applyFill="1" applyBorder="1" applyAlignment="1" applyProtection="1">
      <alignment vertical="top"/>
    </xf>
    <xf numFmtId="0" fontId="57" fillId="2" borderId="0" xfId="0" applyFont="1" applyFill="1" applyBorder="1" applyAlignment="1" applyProtection="1">
      <alignment vertical="top"/>
    </xf>
    <xf numFmtId="0" fontId="68" fillId="2" borderId="0" xfId="0" applyFont="1" applyFill="1" applyBorder="1" applyAlignment="1" applyProtection="1">
      <alignment vertical="top"/>
    </xf>
    <xf numFmtId="0" fontId="56" fillId="2" borderId="0" xfId="0" applyFont="1" applyFill="1" applyBorder="1" applyAlignment="1" applyProtection="1">
      <alignment horizontal="left" vertical="top"/>
    </xf>
    <xf numFmtId="0" fontId="59" fillId="2" borderId="2" xfId="1" applyNumberFormat="1" applyFont="1" applyFill="1" applyBorder="1" applyAlignment="1" applyProtection="1">
      <alignment vertical="center"/>
    </xf>
    <xf numFmtId="0" fontId="59" fillId="2" borderId="0" xfId="1" applyNumberFormat="1" applyFont="1" applyFill="1" applyBorder="1" applyAlignment="1" applyProtection="1">
      <alignment vertical="top"/>
    </xf>
    <xf numFmtId="0" fontId="59" fillId="2" borderId="1" xfId="1" applyNumberFormat="1" applyFont="1" applyFill="1" applyBorder="1" applyAlignment="1" applyProtection="1">
      <alignment vertical="top"/>
    </xf>
    <xf numFmtId="0" fontId="16" fillId="2" borderId="2" xfId="0" applyFont="1" applyFill="1" applyBorder="1" applyAlignment="1" applyProtection="1"/>
    <xf numFmtId="0" fontId="59" fillId="2" borderId="0" xfId="0" applyFont="1" applyFill="1" applyBorder="1" applyAlignment="1" applyProtection="1">
      <alignment vertical="top"/>
    </xf>
    <xf numFmtId="0" fontId="59" fillId="2" borderId="1" xfId="0" applyFont="1" applyFill="1" applyBorder="1" applyAlignment="1" applyProtection="1">
      <alignment vertical="top"/>
    </xf>
    <xf numFmtId="3" fontId="59" fillId="2" borderId="0" xfId="0" applyNumberFormat="1" applyFont="1" applyFill="1" applyBorder="1" applyAlignment="1" applyProtection="1">
      <alignment horizontal="center" vertical="top"/>
      <protection locked="0"/>
    </xf>
    <xf numFmtId="3" fontId="59" fillId="2" borderId="0" xfId="0" applyNumberFormat="1" applyFont="1" applyFill="1" applyBorder="1" applyAlignment="1" applyProtection="1">
      <alignment horizontal="right" vertical="top"/>
    </xf>
    <xf numFmtId="0" fontId="16" fillId="2" borderId="1" xfId="0" applyFont="1" applyFill="1" applyBorder="1" applyAlignment="1" applyProtection="1">
      <alignment vertical="top"/>
    </xf>
    <xf numFmtId="0" fontId="15" fillId="2" borderId="2" xfId="0" applyFont="1" applyFill="1" applyBorder="1" applyAlignment="1" applyProtection="1"/>
    <xf numFmtId="0" fontId="69" fillId="2" borderId="0" xfId="0" applyFont="1" applyFill="1" applyBorder="1" applyAlignment="1" applyProtection="1">
      <alignment vertical="top"/>
    </xf>
    <xf numFmtId="3" fontId="55" fillId="2" borderId="0" xfId="0" applyNumberFormat="1" applyFont="1" applyFill="1" applyBorder="1" applyAlignment="1" applyProtection="1">
      <alignment horizontal="center" vertical="top"/>
      <protection locked="0"/>
    </xf>
    <xf numFmtId="3" fontId="55" fillId="2" borderId="0" xfId="0" applyNumberFormat="1" applyFont="1" applyFill="1" applyBorder="1" applyAlignment="1" applyProtection="1">
      <alignment horizontal="right" vertical="top"/>
      <protection locked="0"/>
    </xf>
    <xf numFmtId="0" fontId="15" fillId="2" borderId="1" xfId="0" applyFont="1" applyFill="1" applyBorder="1" applyAlignment="1" applyProtection="1">
      <alignment vertical="top"/>
    </xf>
    <xf numFmtId="0" fontId="55" fillId="2" borderId="0" xfId="0" applyFont="1" applyFill="1" applyBorder="1" applyAlignment="1" applyProtection="1">
      <alignment vertical="top"/>
    </xf>
    <xf numFmtId="0" fontId="59" fillId="2" borderId="0" xfId="0" applyFont="1" applyFill="1" applyBorder="1" applyAlignment="1" applyProtection="1">
      <alignment horizontal="center" vertical="top"/>
      <protection locked="0"/>
    </xf>
    <xf numFmtId="0" fontId="59" fillId="2" borderId="0" xfId="0" applyFont="1" applyFill="1" applyBorder="1" applyAlignment="1" applyProtection="1">
      <alignment horizontal="right" vertical="top"/>
      <protection locked="0"/>
    </xf>
    <xf numFmtId="0" fontId="15" fillId="2" borderId="0" xfId="0" applyFont="1" applyFill="1" applyBorder="1" applyAlignment="1" applyProtection="1">
      <alignment vertical="top"/>
    </xf>
    <xf numFmtId="0" fontId="55" fillId="2" borderId="0" xfId="0" applyNumberFormat="1" applyFont="1" applyFill="1" applyBorder="1" applyAlignment="1" applyProtection="1">
      <alignment horizontal="right" vertical="top"/>
      <protection locked="0"/>
    </xf>
    <xf numFmtId="0" fontId="59" fillId="2" borderId="0" xfId="0" applyFont="1" applyFill="1" applyBorder="1" applyAlignment="1" applyProtection="1">
      <alignment horizontal="center" vertical="top"/>
    </xf>
    <xf numFmtId="0" fontId="59" fillId="2" borderId="0" xfId="0" applyFont="1" applyFill="1" applyBorder="1" applyAlignment="1" applyProtection="1">
      <alignment horizontal="right" vertical="top"/>
    </xf>
    <xf numFmtId="0" fontId="70" fillId="2" borderId="2" xfId="0" applyFont="1" applyFill="1" applyBorder="1" applyAlignment="1" applyProtection="1"/>
    <xf numFmtId="0" fontId="71" fillId="2" borderId="0" xfId="0" applyFont="1" applyFill="1" applyBorder="1" applyAlignment="1" applyProtection="1">
      <alignment vertical="top"/>
    </xf>
    <xf numFmtId="3" fontId="71" fillId="2" borderId="0" xfId="0" applyNumberFormat="1" applyFont="1" applyFill="1" applyBorder="1" applyAlignment="1" applyProtection="1">
      <alignment horizontal="center" vertical="top"/>
      <protection locked="0"/>
    </xf>
    <xf numFmtId="3" fontId="71" fillId="2" borderId="0" xfId="0" applyNumberFormat="1" applyFont="1" applyFill="1" applyBorder="1" applyAlignment="1" applyProtection="1">
      <alignment horizontal="right" vertical="top"/>
    </xf>
    <xf numFmtId="0" fontId="70" fillId="2" borderId="1" xfId="0" applyFont="1" applyFill="1" applyBorder="1" applyAlignment="1" applyProtection="1">
      <alignment vertical="top"/>
    </xf>
    <xf numFmtId="0" fontId="59" fillId="2" borderId="0" xfId="0" applyFont="1" applyFill="1" applyBorder="1" applyAlignment="1" applyProtection="1">
      <alignment horizontal="left" vertical="top"/>
    </xf>
    <xf numFmtId="0" fontId="15" fillId="2" borderId="0" xfId="0" applyFont="1" applyFill="1" applyBorder="1" applyAlignment="1" applyProtection="1">
      <alignment horizontal="center" vertical="top"/>
      <protection locked="0"/>
    </xf>
    <xf numFmtId="3" fontId="71" fillId="2" borderId="0" xfId="0" applyNumberFormat="1" applyFont="1" applyFill="1" applyBorder="1" applyAlignment="1" applyProtection="1">
      <alignment horizontal="center" vertical="top"/>
    </xf>
    <xf numFmtId="3" fontId="59" fillId="2" borderId="0" xfId="0" applyNumberFormat="1" applyFont="1" applyFill="1" applyBorder="1" applyAlignment="1" applyProtection="1">
      <alignment horizontal="right" vertical="top"/>
      <protection locked="0"/>
    </xf>
    <xf numFmtId="0" fontId="70" fillId="2" borderId="5" xfId="0" applyFont="1" applyFill="1" applyBorder="1" applyAlignment="1" applyProtection="1"/>
    <xf numFmtId="0" fontId="71" fillId="2" borderId="3" xfId="0" applyFont="1" applyFill="1" applyBorder="1" applyAlignment="1" applyProtection="1">
      <alignment vertical="top"/>
    </xf>
    <xf numFmtId="3" fontId="71" fillId="2" borderId="3" xfId="0" applyNumberFormat="1" applyFont="1" applyFill="1" applyBorder="1" applyAlignment="1" applyProtection="1">
      <alignment horizontal="center" vertical="top"/>
    </xf>
    <xf numFmtId="3" fontId="71" fillId="2" borderId="3" xfId="0" applyNumberFormat="1" applyFont="1" applyFill="1" applyBorder="1" applyAlignment="1" applyProtection="1">
      <alignment horizontal="right" vertical="top"/>
    </xf>
    <xf numFmtId="0" fontId="70" fillId="2" borderId="4" xfId="0" applyFont="1" applyFill="1" applyBorder="1" applyAlignment="1" applyProtection="1">
      <alignment vertical="top"/>
    </xf>
    <xf numFmtId="0" fontId="0" fillId="2" borderId="0" xfId="0" applyFont="1" applyFill="1" applyBorder="1" applyAlignment="1" applyProtection="1">
      <alignment horizontal="justify" vertical="center" wrapText="1"/>
    </xf>
    <xf numFmtId="0" fontId="0" fillId="2" borderId="1" xfId="0" applyFont="1" applyFill="1" applyBorder="1" applyAlignment="1" applyProtection="1">
      <alignment horizontal="justify" vertical="center" wrapText="1"/>
    </xf>
    <xf numFmtId="0" fontId="0" fillId="2" borderId="23" xfId="0" applyFont="1" applyFill="1" applyBorder="1" applyAlignment="1" applyProtection="1">
      <alignment horizontal="justify" vertical="center" wrapText="1"/>
      <protection locked="0"/>
    </xf>
    <xf numFmtId="0" fontId="0" fillId="2" borderId="2" xfId="0" applyFont="1" applyFill="1" applyBorder="1" applyAlignment="1" applyProtection="1">
      <alignment horizontal="justify" vertical="center" wrapText="1"/>
      <protection locked="0"/>
    </xf>
    <xf numFmtId="0" fontId="0" fillId="2" borderId="0" xfId="0" applyFont="1" applyFill="1" applyBorder="1" applyAlignment="1" applyProtection="1">
      <alignment horizontal="justify" vertical="top" wrapText="1"/>
    </xf>
    <xf numFmtId="0" fontId="0" fillId="2" borderId="1" xfId="0" applyFont="1" applyFill="1" applyBorder="1" applyAlignment="1" applyProtection="1">
      <alignment horizontal="justify" vertical="top" wrapText="1"/>
    </xf>
    <xf numFmtId="3" fontId="0" fillId="2" borderId="23" xfId="0" applyNumberFormat="1" applyFont="1" applyFill="1" applyBorder="1" applyAlignment="1" applyProtection="1">
      <alignment horizontal="right" vertical="top" wrapText="1"/>
      <protection locked="0"/>
    </xf>
    <xf numFmtId="3" fontId="0" fillId="2" borderId="23" xfId="0" applyNumberFormat="1" applyFont="1" applyFill="1" applyBorder="1" applyAlignment="1" applyProtection="1">
      <alignment horizontal="right" vertical="top" wrapText="1"/>
    </xf>
    <xf numFmtId="3" fontId="0" fillId="2" borderId="2" xfId="0" applyNumberFormat="1" applyFont="1" applyFill="1" applyBorder="1" applyAlignment="1" applyProtection="1">
      <alignment horizontal="right" vertical="top" wrapText="1"/>
    </xf>
    <xf numFmtId="3" fontId="0" fillId="2" borderId="2" xfId="0" applyNumberFormat="1" applyFont="1" applyFill="1" applyBorder="1" applyAlignment="1" applyProtection="1">
      <alignment horizontal="right" vertical="top" wrapText="1"/>
      <protection locked="0"/>
    </xf>
    <xf numFmtId="0" fontId="0" fillId="2" borderId="3" xfId="0" applyFont="1" applyFill="1" applyBorder="1" applyAlignment="1" applyProtection="1">
      <alignment horizontal="justify" vertical="top" wrapText="1"/>
    </xf>
    <xf numFmtId="0" fontId="0" fillId="2" borderId="4" xfId="0" applyFont="1" applyFill="1" applyBorder="1" applyAlignment="1" applyProtection="1">
      <alignment horizontal="justify" vertical="top" wrapText="1"/>
    </xf>
    <xf numFmtId="3" fontId="0" fillId="2" borderId="47" xfId="0" applyNumberFormat="1" applyFont="1" applyFill="1" applyBorder="1" applyAlignment="1" applyProtection="1">
      <alignment horizontal="justify" vertical="top" wrapText="1"/>
      <protection locked="0"/>
    </xf>
    <xf numFmtId="3" fontId="0" fillId="2" borderId="5" xfId="0" applyNumberFormat="1" applyFont="1" applyFill="1" applyBorder="1" applyAlignment="1" applyProtection="1">
      <alignment horizontal="justify" vertical="top" wrapText="1"/>
      <protection locked="0"/>
    </xf>
    <xf numFmtId="0" fontId="16" fillId="2" borderId="3" xfId="0" applyFont="1" applyFill="1" applyBorder="1" applyAlignment="1" applyProtection="1">
      <alignment horizontal="justify" vertical="top" wrapText="1"/>
    </xf>
    <xf numFmtId="0" fontId="16" fillId="2" borderId="4" xfId="0" applyFont="1" applyFill="1" applyBorder="1" applyAlignment="1" applyProtection="1">
      <alignment horizontal="justify" vertical="top" wrapText="1"/>
    </xf>
    <xf numFmtId="3" fontId="16" fillId="2" borderId="47" xfId="0" applyNumberFormat="1" applyFont="1" applyFill="1" applyBorder="1" applyAlignment="1" applyProtection="1">
      <alignment horizontal="right" vertical="top" wrapText="1"/>
    </xf>
    <xf numFmtId="3" fontId="16" fillId="2" borderId="5" xfId="0" applyNumberFormat="1" applyFont="1" applyFill="1" applyBorder="1" applyAlignment="1" applyProtection="1">
      <alignment horizontal="right" vertical="top" wrapText="1"/>
    </xf>
    <xf numFmtId="3" fontId="65" fillId="2" borderId="23" xfId="0" applyNumberFormat="1" applyFont="1" applyFill="1" applyBorder="1" applyAlignment="1" applyProtection="1">
      <alignment horizontal="right" vertical="center" wrapText="1"/>
      <protection locked="0"/>
    </xf>
    <xf numFmtId="0" fontId="72" fillId="0" borderId="0" xfId="0" applyFont="1" applyAlignment="1" applyProtection="1">
      <alignment horizontal="center"/>
      <protection locked="0"/>
    </xf>
    <xf numFmtId="3" fontId="16" fillId="2" borderId="23" xfId="0" applyNumberFormat="1" applyFont="1" applyFill="1" applyBorder="1" applyAlignment="1" applyProtection="1">
      <alignment horizontal="right" vertical="center" wrapText="1"/>
    </xf>
    <xf numFmtId="3" fontId="16" fillId="2" borderId="2" xfId="0" applyNumberFormat="1" applyFont="1" applyFill="1" applyBorder="1" applyAlignment="1" applyProtection="1">
      <alignment horizontal="right" vertical="center" wrapText="1"/>
    </xf>
    <xf numFmtId="0" fontId="30" fillId="2" borderId="0"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3" fontId="0" fillId="2" borderId="23" xfId="0" applyNumberFormat="1" applyFont="1" applyFill="1" applyBorder="1" applyAlignment="1" applyProtection="1">
      <alignment horizontal="right" vertical="center" wrapText="1"/>
      <protection locked="0"/>
    </xf>
    <xf numFmtId="3" fontId="0" fillId="2" borderId="23" xfId="0" applyNumberFormat="1" applyFont="1" applyFill="1" applyBorder="1" applyAlignment="1" applyProtection="1">
      <alignment horizontal="right" vertical="center" wrapText="1"/>
    </xf>
    <xf numFmtId="3" fontId="0" fillId="2" borderId="2" xfId="0" applyNumberFormat="1" applyFont="1" applyFill="1" applyBorder="1" applyAlignment="1" applyProtection="1">
      <alignment horizontal="right" vertical="center" wrapText="1"/>
    </xf>
    <xf numFmtId="0" fontId="16" fillId="2" borderId="10" xfId="0" applyFont="1" applyFill="1" applyBorder="1" applyAlignment="1" applyProtection="1">
      <alignment horizontal="justify" vertical="center" wrapText="1"/>
    </xf>
    <xf numFmtId="0" fontId="16" fillId="2" borderId="9" xfId="0" applyFont="1" applyFill="1" applyBorder="1" applyAlignment="1" applyProtection="1">
      <alignment horizontal="justify" vertical="center" wrapText="1"/>
    </xf>
    <xf numFmtId="3" fontId="16" fillId="2" borderId="48" xfId="0" applyNumberFormat="1" applyFont="1" applyFill="1" applyBorder="1" applyAlignment="1" applyProtection="1">
      <alignment vertical="center" wrapText="1"/>
    </xf>
    <xf numFmtId="3" fontId="16" fillId="2" borderId="11" xfId="0" applyNumberFormat="1" applyFont="1" applyFill="1" applyBorder="1" applyAlignment="1" applyProtection="1">
      <alignment vertical="center" wrapText="1"/>
    </xf>
    <xf numFmtId="0" fontId="75" fillId="2" borderId="1" xfId="0" applyFont="1" applyFill="1" applyBorder="1" applyAlignment="1" applyProtection="1">
      <alignment horizontal="justify" vertical="center" wrapText="1"/>
    </xf>
    <xf numFmtId="3" fontId="53" fillId="2" borderId="23" xfId="0" applyNumberFormat="1" applyFont="1" applyFill="1" applyBorder="1" applyAlignment="1" applyProtection="1">
      <alignment horizontal="right" vertical="center" wrapText="1"/>
      <protection locked="0"/>
    </xf>
    <xf numFmtId="3" fontId="53" fillId="2" borderId="23" xfId="0" applyNumberFormat="1" applyFont="1" applyFill="1" applyBorder="1" applyAlignment="1" applyProtection="1">
      <alignment horizontal="right" vertical="center" wrapText="1"/>
    </xf>
    <xf numFmtId="3" fontId="53" fillId="2" borderId="2" xfId="0" applyNumberFormat="1" applyFont="1" applyFill="1" applyBorder="1" applyAlignment="1" applyProtection="1">
      <alignment horizontal="right" vertical="center" wrapText="1"/>
    </xf>
    <xf numFmtId="0" fontId="53" fillId="2" borderId="1" xfId="0" applyFont="1" applyFill="1" applyBorder="1" applyAlignment="1" applyProtection="1">
      <alignment horizontal="justify" vertical="center" wrapText="1"/>
    </xf>
    <xf numFmtId="0" fontId="75" fillId="2" borderId="4" xfId="0" applyFont="1" applyFill="1" applyBorder="1" applyAlignment="1" applyProtection="1">
      <alignment horizontal="justify" vertical="center" wrapText="1"/>
    </xf>
    <xf numFmtId="3" fontId="53" fillId="2" borderId="47" xfId="0" applyNumberFormat="1" applyFont="1" applyFill="1" applyBorder="1" applyAlignment="1" applyProtection="1">
      <alignment horizontal="justify" vertical="center" wrapText="1"/>
      <protection locked="0"/>
    </xf>
    <xf numFmtId="3" fontId="53" fillId="2" borderId="47" xfId="0" applyNumberFormat="1" applyFont="1" applyFill="1" applyBorder="1" applyAlignment="1" applyProtection="1">
      <alignment horizontal="justify" vertical="center" wrapText="1"/>
    </xf>
    <xf numFmtId="3" fontId="53" fillId="2" borderId="5" xfId="0" applyNumberFormat="1" applyFont="1" applyFill="1" applyBorder="1" applyAlignment="1" applyProtection="1">
      <alignment horizontal="justify" vertical="center" wrapText="1"/>
    </xf>
    <xf numFmtId="3" fontId="75" fillId="2" borderId="47" xfId="0" applyNumberFormat="1" applyFont="1" applyFill="1" applyBorder="1" applyAlignment="1" applyProtection="1">
      <alignment horizontal="right" vertical="center" wrapText="1"/>
    </xf>
    <xf numFmtId="3" fontId="75" fillId="2" borderId="5" xfId="0" applyNumberFormat="1" applyFont="1" applyFill="1" applyBorder="1" applyAlignment="1" applyProtection="1">
      <alignment horizontal="right" vertical="center" wrapText="1"/>
    </xf>
    <xf numFmtId="0" fontId="0" fillId="2" borderId="0" xfId="0" applyFont="1" applyFill="1" applyBorder="1" applyAlignment="1" applyProtection="1">
      <alignment vertical="top"/>
      <protection locked="0"/>
    </xf>
    <xf numFmtId="0" fontId="0" fillId="0" borderId="0" xfId="0" applyFont="1" applyAlignment="1" applyProtection="1">
      <alignment vertical="top"/>
      <protection locked="0"/>
    </xf>
    <xf numFmtId="0" fontId="65" fillId="2" borderId="0" xfId="0" applyFont="1" applyFill="1" applyProtection="1"/>
    <xf numFmtId="0" fontId="65" fillId="2" borderId="7" xfId="0" applyFont="1" applyFill="1" applyBorder="1" applyAlignment="1" applyProtection="1">
      <alignment horizontal="left" vertical="center" wrapText="1"/>
      <protection locked="0"/>
    </xf>
    <xf numFmtId="0" fontId="65" fillId="2" borderId="6" xfId="0" applyFont="1" applyFill="1" applyBorder="1" applyAlignment="1" applyProtection="1">
      <alignment horizontal="justify" vertical="center" wrapText="1"/>
      <protection locked="0"/>
    </xf>
    <xf numFmtId="0" fontId="65" fillId="2" borderId="8" xfId="0" applyFont="1" applyFill="1" applyBorder="1" applyAlignment="1" applyProtection="1">
      <alignment horizontal="justify" vertical="center" wrapText="1"/>
      <protection locked="0"/>
    </xf>
    <xf numFmtId="0" fontId="65" fillId="2" borderId="12" xfId="0" applyFont="1" applyFill="1" applyBorder="1" applyAlignment="1" applyProtection="1">
      <alignment horizontal="justify" vertical="center" wrapText="1"/>
      <protection locked="0"/>
    </xf>
    <xf numFmtId="0" fontId="65" fillId="0" borderId="0" xfId="0" applyFont="1" applyAlignment="1" applyProtection="1">
      <alignment horizontal="left"/>
      <protection locked="0"/>
    </xf>
    <xf numFmtId="0" fontId="65" fillId="0" borderId="0" xfId="0" applyFont="1" applyBorder="1" applyProtection="1">
      <protection locked="0"/>
    </xf>
    <xf numFmtId="0" fontId="76" fillId="0" borderId="0" xfId="0" applyFont="1" applyAlignment="1" applyProtection="1">
      <alignment horizontal="center"/>
      <protection locked="0"/>
    </xf>
    <xf numFmtId="0" fontId="76" fillId="0" borderId="0" xfId="0" applyFont="1" applyBorder="1" applyAlignment="1" applyProtection="1">
      <alignment horizontal="center"/>
      <protection locked="0"/>
    </xf>
    <xf numFmtId="3" fontId="16" fillId="2" borderId="2" xfId="0" applyNumberFormat="1" applyFont="1" applyFill="1" applyBorder="1" applyAlignment="1" applyProtection="1">
      <alignment horizontal="right" vertical="top" wrapText="1"/>
    </xf>
    <xf numFmtId="3" fontId="16" fillId="2" borderId="23" xfId="0" applyNumberFormat="1" applyFont="1" applyFill="1" applyBorder="1" applyAlignment="1" applyProtection="1">
      <alignment horizontal="right" vertical="top" wrapText="1"/>
    </xf>
    <xf numFmtId="3" fontId="16" fillId="2" borderId="1" xfId="0" applyNumberFormat="1" applyFont="1" applyFill="1" applyBorder="1" applyAlignment="1" applyProtection="1">
      <alignment horizontal="right" vertical="top" wrapText="1"/>
    </xf>
    <xf numFmtId="0" fontId="0" fillId="2" borderId="0" xfId="0" applyFont="1" applyFill="1" applyBorder="1" applyAlignment="1" applyProtection="1">
      <alignment horizontal="left" vertical="top"/>
    </xf>
    <xf numFmtId="0" fontId="0" fillId="2" borderId="1" xfId="0" applyFont="1" applyFill="1" applyBorder="1" applyAlignment="1" applyProtection="1">
      <alignment horizontal="justify" vertical="top"/>
    </xf>
    <xf numFmtId="3" fontId="0" fillId="2" borderId="1" xfId="0" applyNumberFormat="1" applyFont="1" applyFill="1" applyBorder="1" applyAlignment="1" applyProtection="1">
      <alignment horizontal="right" vertical="top" wrapText="1"/>
    </xf>
    <xf numFmtId="3" fontId="0" fillId="2" borderId="2" xfId="0" applyNumberFormat="1" applyFont="1" applyFill="1" applyBorder="1" applyAlignment="1" applyProtection="1">
      <alignment horizontal="right" vertical="top"/>
      <protection locked="0"/>
    </xf>
    <xf numFmtId="3" fontId="0" fillId="2" borderId="23" xfId="0" applyNumberFormat="1" applyFont="1" applyFill="1" applyBorder="1" applyAlignment="1" applyProtection="1">
      <alignment horizontal="right" vertical="top"/>
      <protection locked="0"/>
    </xf>
    <xf numFmtId="3" fontId="0" fillId="2" borderId="1" xfId="0" applyNumberFormat="1" applyFont="1" applyFill="1" applyBorder="1" applyAlignment="1" applyProtection="1">
      <alignment horizontal="right" vertical="top"/>
    </xf>
    <xf numFmtId="3" fontId="0" fillId="2" borderId="2" xfId="0" applyNumberFormat="1" applyFont="1" applyFill="1" applyBorder="1" applyAlignment="1" applyProtection="1">
      <alignment horizontal="right" vertical="top"/>
    </xf>
    <xf numFmtId="3" fontId="16" fillId="2" borderId="2" xfId="0" applyNumberFormat="1" applyFont="1" applyFill="1" applyBorder="1" applyAlignment="1" applyProtection="1">
      <alignment horizontal="right" vertical="top"/>
    </xf>
    <xf numFmtId="3" fontId="16" fillId="2" borderId="23" xfId="0" applyNumberFormat="1" applyFont="1" applyFill="1" applyBorder="1" applyAlignment="1" applyProtection="1">
      <alignment horizontal="right" vertical="top"/>
    </xf>
    <xf numFmtId="3" fontId="16" fillId="2" borderId="1" xfId="0" applyNumberFormat="1" applyFont="1" applyFill="1" applyBorder="1" applyAlignment="1" applyProtection="1">
      <alignment horizontal="right" vertical="top"/>
    </xf>
    <xf numFmtId="0" fontId="0" fillId="2" borderId="3" xfId="0" applyFont="1" applyFill="1" applyBorder="1" applyAlignment="1" applyProtection="1">
      <alignment horizontal="left" vertical="top"/>
    </xf>
    <xf numFmtId="0" fontId="0" fillId="2" borderId="4" xfId="0" applyFont="1" applyFill="1" applyBorder="1" applyAlignment="1" applyProtection="1">
      <alignment vertical="top"/>
    </xf>
    <xf numFmtId="3" fontId="0" fillId="2" borderId="5" xfId="0" applyNumberFormat="1" applyFont="1" applyFill="1" applyBorder="1" applyAlignment="1" applyProtection="1">
      <alignment horizontal="right" vertical="top"/>
      <protection locked="0"/>
    </xf>
    <xf numFmtId="3" fontId="0" fillId="2" borderId="47" xfId="0" applyNumberFormat="1" applyFont="1" applyFill="1" applyBorder="1" applyAlignment="1" applyProtection="1">
      <alignment horizontal="right" vertical="top"/>
      <protection locked="0"/>
    </xf>
    <xf numFmtId="3" fontId="0" fillId="2" borderId="4" xfId="0" applyNumberFormat="1" applyFont="1" applyFill="1" applyBorder="1" applyAlignment="1" applyProtection="1">
      <alignment horizontal="right" vertical="top"/>
    </xf>
    <xf numFmtId="3" fontId="0" fillId="2" borderId="5" xfId="0" applyNumberFormat="1" applyFont="1" applyFill="1" applyBorder="1" applyAlignment="1" applyProtection="1">
      <alignment horizontal="right" vertical="top"/>
    </xf>
    <xf numFmtId="0" fontId="16" fillId="2" borderId="3" xfId="0" applyFont="1" applyFill="1" applyBorder="1" applyAlignment="1" applyProtection="1">
      <alignment horizontal="left" vertical="top"/>
    </xf>
    <xf numFmtId="0" fontId="16" fillId="2" borderId="4" xfId="0" applyFont="1" applyFill="1" applyBorder="1" applyAlignment="1" applyProtection="1">
      <alignment vertical="top"/>
    </xf>
    <xf numFmtId="3" fontId="16" fillId="2" borderId="5" xfId="0" applyNumberFormat="1" applyFont="1" applyFill="1" applyBorder="1" applyAlignment="1" applyProtection="1">
      <alignment horizontal="right" vertical="top"/>
    </xf>
    <xf numFmtId="3" fontId="16" fillId="2" borderId="47" xfId="0" applyNumberFormat="1" applyFont="1" applyFill="1" applyBorder="1" applyAlignment="1" applyProtection="1">
      <alignment horizontal="right" vertical="top"/>
    </xf>
    <xf numFmtId="3" fontId="16" fillId="2" borderId="4" xfId="0" applyNumberFormat="1" applyFont="1" applyFill="1" applyBorder="1" applyAlignment="1" applyProtection="1">
      <alignment horizontal="right" vertical="top"/>
    </xf>
    <xf numFmtId="0" fontId="67" fillId="2" borderId="0" xfId="0" applyFont="1" applyFill="1" applyProtection="1"/>
    <xf numFmtId="0" fontId="32" fillId="2" borderId="0" xfId="0" applyFont="1" applyFill="1" applyProtection="1"/>
    <xf numFmtId="0" fontId="67" fillId="2" borderId="0" xfId="0" applyFont="1" applyFill="1" applyProtection="1">
      <protection locked="0"/>
    </xf>
    <xf numFmtId="0" fontId="67" fillId="0" borderId="0" xfId="0" applyFont="1" applyProtection="1">
      <protection locked="0"/>
    </xf>
    <xf numFmtId="0" fontId="0" fillId="2" borderId="48" xfId="0" applyFont="1" applyFill="1" applyBorder="1" applyProtection="1">
      <protection locked="0"/>
    </xf>
    <xf numFmtId="0" fontId="41" fillId="2" borderId="48" xfId="0" applyFont="1" applyFill="1" applyBorder="1" applyProtection="1">
      <protection locked="0"/>
    </xf>
    <xf numFmtId="0" fontId="0" fillId="2" borderId="48" xfId="0" applyFont="1" applyFill="1" applyBorder="1" applyAlignment="1" applyProtection="1">
      <alignment horizontal="center"/>
      <protection locked="0"/>
    </xf>
    <xf numFmtId="0" fontId="0" fillId="2" borderId="48" xfId="0" applyFont="1" applyFill="1" applyBorder="1" applyAlignment="1" applyProtection="1">
      <alignment horizontal="right"/>
      <protection locked="0"/>
    </xf>
    <xf numFmtId="0" fontId="65" fillId="2" borderId="7" xfId="0" applyFont="1" applyFill="1" applyBorder="1" applyAlignment="1" applyProtection="1">
      <alignment horizontal="justify" vertical="center" wrapText="1"/>
      <protection locked="0"/>
    </xf>
    <xf numFmtId="0" fontId="65" fillId="2" borderId="49" xfId="0" applyFont="1" applyFill="1" applyBorder="1" applyAlignment="1" applyProtection="1">
      <alignment horizontal="justify" vertical="center" wrapText="1"/>
      <protection locked="0"/>
    </xf>
    <xf numFmtId="0" fontId="66" fillId="2" borderId="50" xfId="0" applyFont="1" applyFill="1" applyBorder="1" applyAlignment="1" applyProtection="1">
      <alignment horizontal="justify" vertical="center" wrapText="1"/>
    </xf>
    <xf numFmtId="3" fontId="65" fillId="2" borderId="51" xfId="0" applyNumberFormat="1" applyFont="1" applyFill="1" applyBorder="1" applyAlignment="1" applyProtection="1">
      <alignment horizontal="right" vertical="center" wrapText="1"/>
    </xf>
    <xf numFmtId="3" fontId="65" fillId="2" borderId="52" xfId="0" applyNumberFormat="1" applyFont="1" applyFill="1" applyBorder="1" applyAlignment="1" applyProtection="1">
      <alignment horizontal="right" vertical="center" wrapText="1"/>
    </xf>
    <xf numFmtId="3" fontId="65" fillId="2" borderId="47" xfId="0" applyNumberFormat="1" applyFont="1" applyFill="1" applyBorder="1" applyAlignment="1" applyProtection="1">
      <alignment horizontal="right" vertical="center" wrapText="1"/>
      <protection locked="0"/>
    </xf>
    <xf numFmtId="3" fontId="65" fillId="2" borderId="5" xfId="0" applyNumberFormat="1" applyFont="1" applyFill="1" applyBorder="1" applyAlignment="1" applyProtection="1">
      <alignment horizontal="right" vertical="center" wrapText="1"/>
      <protection locked="0"/>
    </xf>
    <xf numFmtId="3" fontId="65" fillId="2" borderId="48" xfId="0" applyNumberFormat="1" applyFont="1" applyFill="1" applyBorder="1" applyAlignment="1" applyProtection="1">
      <alignment horizontal="right" vertical="center" wrapText="1"/>
      <protection locked="0"/>
    </xf>
    <xf numFmtId="3" fontId="65" fillId="2" borderId="11" xfId="0" applyNumberFormat="1" applyFont="1" applyFill="1" applyBorder="1" applyAlignment="1" applyProtection="1">
      <alignment horizontal="right" vertical="center" wrapText="1"/>
      <protection locked="0"/>
    </xf>
    <xf numFmtId="0" fontId="65" fillId="2" borderId="0" xfId="0" applyFont="1" applyFill="1" applyBorder="1" applyAlignment="1" applyProtection="1">
      <alignment horizontal="justify" vertical="center" wrapText="1"/>
      <protection locked="0"/>
    </xf>
    <xf numFmtId="0" fontId="65" fillId="2" borderId="1" xfId="0" applyFont="1" applyFill="1" applyBorder="1" applyAlignment="1" applyProtection="1">
      <alignment horizontal="justify" vertical="center" wrapText="1"/>
      <protection locked="0"/>
    </xf>
    <xf numFmtId="3" fontId="65" fillId="2" borderId="2" xfId="0" applyNumberFormat="1" applyFont="1" applyFill="1" applyBorder="1" applyAlignment="1" applyProtection="1">
      <alignment horizontal="right" vertical="center" wrapText="1"/>
      <protection locked="0"/>
    </xf>
    <xf numFmtId="0" fontId="66" fillId="2" borderId="49" xfId="0" applyFont="1" applyFill="1" applyBorder="1" applyAlignment="1" applyProtection="1">
      <alignment horizontal="justify" vertical="center" wrapText="1"/>
      <protection locked="0"/>
    </xf>
    <xf numFmtId="0" fontId="66" fillId="2" borderId="0" xfId="0" applyFont="1" applyFill="1" applyBorder="1" applyAlignment="1" applyProtection="1">
      <alignment horizontal="justify" vertical="center" wrapText="1"/>
      <protection locked="0"/>
    </xf>
    <xf numFmtId="0" fontId="66" fillId="2" borderId="1" xfId="0" applyFont="1" applyFill="1" applyBorder="1" applyAlignment="1" applyProtection="1">
      <alignment horizontal="justify" vertical="center" wrapText="1"/>
      <protection locked="0"/>
    </xf>
    <xf numFmtId="3" fontId="66" fillId="2" borderId="51" xfId="0" applyNumberFormat="1" applyFont="1" applyFill="1" applyBorder="1" applyAlignment="1" applyProtection="1">
      <alignment horizontal="right" vertical="center" wrapText="1"/>
    </xf>
    <xf numFmtId="3" fontId="66" fillId="2" borderId="52" xfId="0" applyNumberFormat="1" applyFont="1" applyFill="1" applyBorder="1" applyAlignment="1" applyProtection="1">
      <alignment horizontal="right" vertical="center" wrapText="1"/>
    </xf>
    <xf numFmtId="0" fontId="66" fillId="2" borderId="3" xfId="0" applyFont="1" applyFill="1" applyBorder="1" applyAlignment="1" applyProtection="1">
      <alignment horizontal="justify" vertical="center" wrapText="1"/>
      <protection locked="0"/>
    </xf>
    <xf numFmtId="0" fontId="66" fillId="2" borderId="4" xfId="0" applyFont="1" applyFill="1" applyBorder="1" applyAlignment="1" applyProtection="1">
      <alignment horizontal="justify" vertical="center" wrapText="1"/>
      <protection locked="0"/>
    </xf>
    <xf numFmtId="0" fontId="0" fillId="2" borderId="1" xfId="0" applyFont="1" applyFill="1" applyBorder="1" applyAlignment="1" applyProtection="1">
      <alignment horizontal="right" vertical="center" wrapText="1"/>
      <protection locked="0"/>
    </xf>
    <xf numFmtId="0" fontId="0" fillId="2" borderId="23" xfId="0" applyFont="1" applyFill="1" applyBorder="1" applyAlignment="1" applyProtection="1">
      <alignment horizontal="right" vertical="center" wrapText="1"/>
      <protection locked="0"/>
    </xf>
    <xf numFmtId="0" fontId="0" fillId="2" borderId="23" xfId="0" applyFont="1" applyFill="1" applyBorder="1" applyAlignment="1" applyProtection="1">
      <alignment horizontal="right" vertical="center" wrapText="1"/>
    </xf>
    <xf numFmtId="0" fontId="0" fillId="2" borderId="2" xfId="0" applyFont="1" applyFill="1" applyBorder="1" applyAlignment="1" applyProtection="1">
      <alignment horizontal="right" vertical="center" wrapText="1"/>
    </xf>
    <xf numFmtId="0" fontId="16" fillId="2" borderId="0" xfId="0" applyFont="1" applyFill="1" applyBorder="1" applyAlignment="1" applyProtection="1">
      <alignment horizontal="justify" vertical="center" wrapText="1"/>
    </xf>
    <xf numFmtId="3" fontId="16" fillId="2" borderId="1" xfId="0" applyNumberFormat="1" applyFont="1" applyFill="1" applyBorder="1" applyAlignment="1" applyProtection="1">
      <alignment horizontal="right" vertical="center" wrapText="1"/>
    </xf>
    <xf numFmtId="3" fontId="0" fillId="2" borderId="1" xfId="0" applyNumberFormat="1" applyFont="1" applyFill="1" applyBorder="1" applyAlignment="1" applyProtection="1">
      <alignment horizontal="right" vertical="center" wrapText="1"/>
      <protection locked="0"/>
    </xf>
    <xf numFmtId="0" fontId="0" fillId="2" borderId="3" xfId="0" applyFont="1" applyFill="1" applyBorder="1" applyAlignment="1" applyProtection="1">
      <alignment horizontal="justify" vertical="center" wrapText="1"/>
    </xf>
    <xf numFmtId="0" fontId="0" fillId="2" borderId="4" xfId="0" applyFont="1" applyFill="1" applyBorder="1" applyAlignment="1" applyProtection="1">
      <alignment horizontal="justify" vertical="center" wrapText="1"/>
    </xf>
    <xf numFmtId="3" fontId="0" fillId="2" borderId="4" xfId="0" applyNumberFormat="1" applyFont="1" applyFill="1" applyBorder="1" applyAlignment="1" applyProtection="1">
      <alignment horizontal="right" vertical="center" wrapText="1"/>
      <protection locked="0"/>
    </xf>
    <xf numFmtId="3" fontId="0" fillId="2" borderId="47" xfId="0" applyNumberFormat="1" applyFont="1" applyFill="1" applyBorder="1" applyAlignment="1" applyProtection="1">
      <alignment horizontal="right" vertical="center" wrapText="1"/>
      <protection locked="0"/>
    </xf>
    <xf numFmtId="3" fontId="0" fillId="2" borderId="47" xfId="0" applyNumberFormat="1" applyFont="1" applyFill="1" applyBorder="1" applyAlignment="1" applyProtection="1">
      <alignment horizontal="right" vertical="center" wrapText="1"/>
    </xf>
    <xf numFmtId="3" fontId="0" fillId="2" borderId="5" xfId="0" applyNumberFormat="1" applyFont="1" applyFill="1" applyBorder="1" applyAlignment="1" applyProtection="1">
      <alignment horizontal="right" vertical="center" wrapText="1"/>
    </xf>
    <xf numFmtId="3" fontId="16" fillId="2" borderId="47" xfId="0" applyNumberFormat="1" applyFont="1" applyFill="1" applyBorder="1" applyAlignment="1" applyProtection="1">
      <alignment horizontal="right" vertical="center" wrapText="1"/>
    </xf>
    <xf numFmtId="3" fontId="16" fillId="2" borderId="5" xfId="0" applyNumberFormat="1" applyFont="1" applyFill="1" applyBorder="1" applyAlignment="1" applyProtection="1">
      <alignment horizontal="right" vertical="center" wrapText="1"/>
    </xf>
    <xf numFmtId="0" fontId="56" fillId="2" borderId="0" xfId="0" applyFont="1" applyFill="1" applyBorder="1" applyAlignment="1"/>
    <xf numFmtId="0" fontId="56" fillId="2" borderId="0" xfId="1" applyNumberFormat="1" applyFont="1" applyFill="1" applyBorder="1" applyAlignment="1">
      <alignment vertical="center"/>
    </xf>
    <xf numFmtId="0" fontId="0" fillId="0" borderId="0" xfId="0" applyFont="1" applyAlignment="1">
      <alignment horizontal="left" vertical="center" indent="5"/>
    </xf>
    <xf numFmtId="0" fontId="59" fillId="2" borderId="0" xfId="0" applyFont="1" applyFill="1" applyBorder="1" applyAlignment="1">
      <alignment horizontal="right"/>
    </xf>
    <xf numFmtId="0" fontId="0" fillId="0" borderId="0" xfId="0" applyFont="1" applyBorder="1"/>
    <xf numFmtId="0" fontId="57" fillId="2" borderId="0" xfId="0" applyNumberFormat="1" applyFont="1" applyFill="1" applyBorder="1" applyAlignment="1" applyProtection="1"/>
    <xf numFmtId="0" fontId="67" fillId="2" borderId="0" xfId="0" applyFont="1" applyFill="1" applyBorder="1" applyProtection="1">
      <protection locked="0"/>
    </xf>
    <xf numFmtId="0" fontId="57" fillId="2" borderId="0" xfId="0" applyFont="1" applyFill="1" applyBorder="1" applyAlignment="1" applyProtection="1">
      <alignment vertical="top"/>
      <protection locked="0"/>
    </xf>
    <xf numFmtId="0" fontId="59" fillId="2" borderId="10" xfId="0" applyFont="1" applyFill="1" applyBorder="1" applyAlignment="1" applyProtection="1">
      <alignment vertical="top"/>
    </xf>
    <xf numFmtId="0" fontId="59" fillId="2" borderId="48" xfId="0" applyFont="1" applyFill="1" applyBorder="1" applyAlignment="1" applyProtection="1">
      <alignment horizontal="left" vertical="top"/>
    </xf>
    <xf numFmtId="3" fontId="59" fillId="2" borderId="10" xfId="0" applyNumberFormat="1" applyFont="1" applyFill="1" applyBorder="1" applyAlignment="1" applyProtection="1">
      <alignment horizontal="right" vertical="top"/>
    </xf>
    <xf numFmtId="0" fontId="57" fillId="2" borderId="0" xfId="0" applyFont="1" applyFill="1" applyAlignment="1" applyProtection="1">
      <alignment horizontal="right" vertical="top"/>
      <protection locked="0"/>
    </xf>
    <xf numFmtId="0" fontId="67" fillId="2" borderId="0" xfId="0" applyFont="1" applyFill="1" applyBorder="1" applyAlignment="1" applyProtection="1">
      <protection locked="0"/>
    </xf>
    <xf numFmtId="0" fontId="57" fillId="2" borderId="0" xfId="0" applyFont="1" applyFill="1" applyBorder="1" applyAlignment="1" applyProtection="1">
      <alignment vertical="top" wrapText="1"/>
      <protection locked="0"/>
    </xf>
    <xf numFmtId="0" fontId="60" fillId="2" borderId="0" xfId="0" applyFont="1" applyFill="1" applyBorder="1" applyAlignment="1" applyProtection="1">
      <alignment horizontal="right"/>
    </xf>
    <xf numFmtId="0" fontId="80" fillId="2" borderId="0" xfId="0" applyFont="1" applyFill="1" applyBorder="1" applyAlignment="1" applyProtection="1">
      <alignment horizontal="centerContinuous"/>
    </xf>
    <xf numFmtId="0" fontId="60" fillId="2" borderId="0" xfId="3" applyFont="1" applyFill="1" applyBorder="1" applyAlignment="1" applyProtection="1">
      <alignment horizontal="centerContinuous"/>
    </xf>
    <xf numFmtId="0" fontId="32" fillId="2" borderId="0" xfId="0" applyFont="1" applyFill="1" applyBorder="1" applyAlignment="1" applyProtection="1">
      <alignment horizontal="center"/>
      <protection locked="0"/>
    </xf>
    <xf numFmtId="0" fontId="61" fillId="2" borderId="0" xfId="3" applyFont="1" applyFill="1" applyBorder="1" applyAlignment="1" applyProtection="1">
      <alignment horizontal="center" vertical="center"/>
      <protection locked="0"/>
    </xf>
    <xf numFmtId="0" fontId="55" fillId="2" borderId="0" xfId="0" applyFont="1" applyFill="1" applyBorder="1" applyAlignment="1" applyProtection="1">
      <alignment vertical="top"/>
      <protection locked="0"/>
    </xf>
    <xf numFmtId="0" fontId="55" fillId="2" borderId="23" xfId="0" applyFont="1" applyFill="1" applyBorder="1" applyAlignment="1" applyProtection="1">
      <alignment horizontal="left" vertical="top" wrapText="1"/>
      <protection locked="0"/>
    </xf>
    <xf numFmtId="3" fontId="55" fillId="2" borderId="0" xfId="2" applyNumberFormat="1" applyFont="1" applyFill="1" applyBorder="1" applyAlignment="1" applyProtection="1">
      <alignment horizontal="right" vertical="top"/>
      <protection locked="0"/>
    </xf>
    <xf numFmtId="0" fontId="55" fillId="2" borderId="0" xfId="0" applyFont="1" applyFill="1" applyBorder="1" applyAlignment="1" applyProtection="1">
      <alignment horizontal="center" vertical="top"/>
      <protection locked="0"/>
    </xf>
    <xf numFmtId="0" fontId="67" fillId="2" borderId="0" xfId="0" applyFont="1" applyFill="1" applyBorder="1" applyAlignment="1" applyProtection="1">
      <alignment horizontal="center"/>
    </xf>
    <xf numFmtId="0" fontId="57" fillId="2" borderId="0" xfId="3" applyFont="1" applyFill="1" applyBorder="1" applyAlignment="1" applyProtection="1">
      <alignment horizontal="center" vertical="center"/>
    </xf>
    <xf numFmtId="0" fontId="61" fillId="2" borderId="0" xfId="0" applyNumberFormat="1" applyFont="1" applyFill="1" applyBorder="1" applyAlignment="1" applyProtection="1"/>
    <xf numFmtId="0" fontId="67" fillId="0" borderId="0" xfId="0" applyFont="1" applyProtection="1"/>
    <xf numFmtId="0" fontId="80" fillId="2" borderId="48" xfId="0" applyFont="1" applyFill="1" applyBorder="1" applyAlignment="1" applyProtection="1">
      <alignment horizontal="center" vertical="center" wrapText="1"/>
    </xf>
    <xf numFmtId="0" fontId="0" fillId="2" borderId="48" xfId="0" applyFont="1" applyFill="1" applyBorder="1" applyAlignment="1" applyProtection="1">
      <alignment horizontal="center" vertical="center" wrapText="1"/>
      <protection locked="0"/>
    </xf>
    <xf numFmtId="0" fontId="0" fillId="2" borderId="48" xfId="0" applyFont="1" applyFill="1" applyBorder="1" applyAlignment="1" applyProtection="1">
      <alignment horizontal="justify" vertical="center" wrapText="1"/>
      <protection locked="0"/>
    </xf>
    <xf numFmtId="0" fontId="60" fillId="2" borderId="0" xfId="0" applyFont="1" applyFill="1" applyBorder="1" applyAlignment="1">
      <alignment horizontal="right"/>
    </xf>
    <xf numFmtId="0" fontId="54" fillId="2" borderId="0" xfId="0" applyFont="1" applyFill="1"/>
    <xf numFmtId="0" fontId="15" fillId="0" borderId="0" xfId="0" applyFont="1"/>
    <xf numFmtId="0" fontId="15" fillId="0" borderId="0" xfId="0" applyFont="1" applyAlignment="1">
      <alignment horizontal="left"/>
    </xf>
    <xf numFmtId="0" fontId="56" fillId="2" borderId="0" xfId="3" applyFont="1" applyFill="1" applyBorder="1" applyAlignment="1" applyProtection="1">
      <alignment vertical="center"/>
      <protection locked="0"/>
    </xf>
    <xf numFmtId="0" fontId="57" fillId="2" borderId="0" xfId="3" applyFont="1" applyFill="1" applyBorder="1" applyAlignment="1" applyProtection="1">
      <protection locked="0"/>
    </xf>
    <xf numFmtId="3" fontId="57" fillId="2" borderId="0" xfId="0" applyNumberFormat="1" applyFont="1" applyFill="1" applyBorder="1" applyAlignment="1" applyProtection="1">
      <alignment vertical="top"/>
      <protection locked="0"/>
    </xf>
    <xf numFmtId="0" fontId="56" fillId="2" borderId="0" xfId="0" applyFont="1" applyFill="1" applyBorder="1" applyAlignment="1" applyProtection="1">
      <alignment vertical="top" wrapText="1"/>
    </xf>
    <xf numFmtId="3" fontId="56" fillId="5" borderId="0" xfId="0" applyNumberFormat="1" applyFont="1" applyFill="1" applyBorder="1" applyAlignment="1" applyProtection="1">
      <alignment vertical="top"/>
    </xf>
    <xf numFmtId="3" fontId="57" fillId="2" borderId="0" xfId="2" applyNumberFormat="1" applyFont="1" applyFill="1" applyBorder="1" applyAlignment="1" applyProtection="1">
      <alignment vertical="top"/>
      <protection locked="0"/>
    </xf>
    <xf numFmtId="0" fontId="57" fillId="2" borderId="0" xfId="0" applyFont="1" applyFill="1" applyBorder="1" applyAlignment="1" applyProtection="1">
      <alignment horizontal="left" vertical="top" wrapText="1"/>
    </xf>
    <xf numFmtId="3" fontId="81" fillId="2" borderId="0" xfId="0" applyNumberFormat="1" applyFont="1" applyFill="1" applyBorder="1" applyAlignment="1" applyProtection="1">
      <alignment vertical="top"/>
      <protection locked="0"/>
    </xf>
    <xf numFmtId="0" fontId="56" fillId="2" borderId="0" xfId="0" applyFont="1" applyFill="1" applyBorder="1" applyAlignment="1" applyProtection="1">
      <alignment horizontal="left" vertical="top" wrapText="1"/>
    </xf>
    <xf numFmtId="0" fontId="57" fillId="2" borderId="0" xfId="0" applyFont="1" applyFill="1" applyBorder="1" applyAlignment="1" applyProtection="1">
      <alignment horizontal="left" vertical="top"/>
    </xf>
    <xf numFmtId="0" fontId="68" fillId="2" borderId="0" xfId="0" applyFont="1" applyFill="1" applyBorder="1" applyAlignment="1" applyProtection="1">
      <alignment horizontal="left" vertical="top"/>
    </xf>
    <xf numFmtId="3" fontId="56" fillId="5" borderId="0" xfId="2" applyNumberFormat="1" applyFont="1" applyFill="1" applyBorder="1" applyAlignment="1" applyProtection="1">
      <alignment vertical="top"/>
    </xf>
    <xf numFmtId="0" fontId="67" fillId="2" borderId="0" xfId="0" applyFont="1" applyFill="1" applyAlignment="1" applyProtection="1">
      <alignment horizontal="left"/>
      <protection locked="0"/>
    </xf>
    <xf numFmtId="0" fontId="67" fillId="2" borderId="0" xfId="0" applyFont="1" applyFill="1" applyBorder="1" applyAlignment="1" applyProtection="1">
      <alignment vertical="top"/>
      <protection locked="0"/>
    </xf>
    <xf numFmtId="3" fontId="56" fillId="2" borderId="0" xfId="2" applyNumberFormat="1" applyFont="1" applyFill="1" applyBorder="1" applyAlignment="1" applyProtection="1">
      <alignment vertical="top"/>
    </xf>
    <xf numFmtId="0" fontId="57" fillId="2" borderId="0" xfId="0" applyFont="1" applyFill="1" applyBorder="1" applyAlignment="1" applyProtection="1">
      <alignment horizontal="justify" vertical="top" wrapText="1"/>
    </xf>
    <xf numFmtId="0" fontId="68" fillId="2" borderId="0" xfId="0" applyFont="1" applyFill="1" applyBorder="1" applyAlignment="1" applyProtection="1">
      <alignment horizontal="left" vertical="top" wrapText="1"/>
    </xf>
    <xf numFmtId="0" fontId="68" fillId="2" borderId="0" xfId="0" applyFont="1" applyFill="1" applyBorder="1" applyAlignment="1" applyProtection="1">
      <alignment vertical="top" wrapText="1"/>
    </xf>
    <xf numFmtId="3" fontId="56" fillId="2" borderId="0" xfId="0" applyNumberFormat="1" applyFont="1" applyFill="1" applyBorder="1" applyAlignment="1" applyProtection="1">
      <alignment vertical="top"/>
      <protection locked="0"/>
    </xf>
    <xf numFmtId="49" fontId="56" fillId="4" borderId="10" xfId="2" applyNumberFormat="1" applyFont="1" applyFill="1" applyBorder="1" applyAlignment="1" applyProtection="1">
      <alignment horizontal="center" vertical="center"/>
    </xf>
    <xf numFmtId="0" fontId="57" fillId="4" borderId="0" xfId="0" applyFont="1" applyFill="1" applyProtection="1">
      <protection locked="0"/>
    </xf>
    <xf numFmtId="0" fontId="56" fillId="4" borderId="10" xfId="3" applyFont="1" applyFill="1" applyBorder="1" applyAlignment="1" applyProtection="1">
      <alignment horizontal="center" vertical="center"/>
    </xf>
    <xf numFmtId="0" fontId="55" fillId="4" borderId="0" xfId="0" applyFont="1" applyFill="1"/>
    <xf numFmtId="0" fontId="56" fillId="2" borderId="0" xfId="1" applyNumberFormat="1" applyFont="1" applyFill="1" applyBorder="1" applyAlignment="1" applyProtection="1">
      <alignment vertical="center"/>
      <protection locked="0"/>
    </xf>
    <xf numFmtId="0" fontId="56" fillId="2" borderId="0" xfId="0" applyFont="1" applyFill="1" applyBorder="1" applyAlignment="1" applyProtection="1">
      <alignment vertical="top"/>
      <protection locked="0"/>
    </xf>
    <xf numFmtId="17" fontId="67" fillId="2" borderId="0" xfId="0" applyNumberFormat="1" applyFont="1" applyFill="1" applyBorder="1" applyProtection="1">
      <protection locked="0"/>
    </xf>
    <xf numFmtId="0" fontId="57" fillId="2" borderId="0" xfId="0" applyFont="1" applyFill="1" applyBorder="1" applyAlignment="1" applyProtection="1">
      <alignment vertical="top" wrapText="1"/>
    </xf>
    <xf numFmtId="3" fontId="56" fillId="2" borderId="0" xfId="0" applyNumberFormat="1" applyFont="1" applyFill="1" applyBorder="1" applyAlignment="1" applyProtection="1">
      <alignment vertical="top"/>
    </xf>
    <xf numFmtId="3" fontId="56" fillId="2" borderId="0" xfId="2" applyNumberFormat="1" applyFont="1" applyFill="1" applyBorder="1" applyAlignment="1" applyProtection="1">
      <alignment vertical="top"/>
      <protection locked="0"/>
    </xf>
    <xf numFmtId="0" fontId="67" fillId="2" borderId="0" xfId="0" applyFont="1" applyFill="1" applyBorder="1" applyAlignment="1" applyProtection="1">
      <alignment vertical="top" wrapText="1"/>
    </xf>
    <xf numFmtId="3" fontId="57" fillId="2" borderId="0" xfId="2" applyNumberFormat="1" applyFont="1" applyFill="1" applyBorder="1" applyAlignment="1" applyProtection="1">
      <alignment vertical="top"/>
    </xf>
    <xf numFmtId="3" fontId="81" fillId="2" borderId="0" xfId="2" applyNumberFormat="1" applyFont="1" applyFill="1" applyBorder="1" applyAlignment="1" applyProtection="1">
      <alignment vertical="top"/>
      <protection locked="0"/>
    </xf>
    <xf numFmtId="3" fontId="57" fillId="2" borderId="0" xfId="0" applyNumberFormat="1" applyFont="1" applyFill="1" applyBorder="1" applyAlignment="1" applyProtection="1">
      <alignment vertical="top"/>
    </xf>
    <xf numFmtId="0" fontId="56" fillId="4" borderId="7" xfId="0" applyFont="1" applyFill="1" applyBorder="1" applyAlignment="1" applyProtection="1">
      <alignment horizontal="centerContinuous"/>
    </xf>
    <xf numFmtId="0" fontId="57" fillId="4" borderId="0" xfId="0" applyFont="1" applyFill="1" applyBorder="1" applyProtection="1">
      <protection locked="0"/>
    </xf>
    <xf numFmtId="164" fontId="56" fillId="4" borderId="0" xfId="2" applyNumberFormat="1" applyFont="1" applyFill="1" applyBorder="1" applyAlignment="1" applyProtection="1">
      <alignment horizontal="center"/>
    </xf>
    <xf numFmtId="0" fontId="83" fillId="2" borderId="0" xfId="0" applyFont="1" applyFill="1" applyAlignment="1"/>
    <xf numFmtId="0" fontId="84" fillId="2" borderId="0" xfId="0" applyFont="1" applyFill="1" applyAlignment="1">
      <alignment horizontal="center"/>
    </xf>
    <xf numFmtId="0" fontId="8" fillId="6" borderId="8" xfId="3" applyFont="1" applyFill="1" applyBorder="1" applyAlignment="1">
      <alignment horizontal="center" wrapText="1"/>
    </xf>
    <xf numFmtId="0" fontId="43" fillId="6" borderId="12" xfId="0" applyFont="1" applyFill="1" applyBorder="1" applyAlignment="1">
      <alignment horizontal="center" wrapText="1"/>
    </xf>
    <xf numFmtId="0" fontId="43" fillId="6" borderId="12" xfId="3" applyFont="1" applyFill="1" applyBorder="1" applyAlignment="1">
      <alignment horizontal="center" wrapText="1"/>
    </xf>
    <xf numFmtId="0" fontId="43" fillId="6" borderId="5" xfId="3" applyFont="1" applyFill="1" applyBorder="1" applyAlignment="1">
      <alignment horizontal="center" vertical="top" wrapText="1"/>
    </xf>
    <xf numFmtId="0" fontId="43" fillId="6" borderId="47" xfId="0" applyFont="1" applyFill="1" applyBorder="1" applyAlignment="1">
      <alignment horizontal="center" vertical="top" wrapText="1"/>
    </xf>
    <xf numFmtId="0" fontId="43" fillId="6" borderId="47" xfId="3" applyFont="1" applyFill="1" applyBorder="1" applyAlignment="1">
      <alignment horizontal="center" vertical="top" wrapText="1"/>
    </xf>
    <xf numFmtId="0" fontId="60" fillId="6" borderId="11" xfId="3" applyFont="1" applyFill="1" applyBorder="1" applyAlignment="1" applyProtection="1">
      <alignment horizontal="center" vertical="center" wrapText="1"/>
    </xf>
    <xf numFmtId="0" fontId="60" fillId="6" borderId="10" xfId="3" applyFont="1" applyFill="1" applyBorder="1" applyAlignment="1" applyProtection="1">
      <alignment horizontal="center" vertical="center" wrapText="1"/>
    </xf>
    <xf numFmtId="0" fontId="60" fillId="6" borderId="10" xfId="0" applyFont="1" applyFill="1" applyBorder="1" applyAlignment="1" applyProtection="1">
      <alignment horizontal="center" vertical="center" wrapText="1"/>
    </xf>
    <xf numFmtId="0" fontId="60" fillId="6" borderId="9" xfId="3" applyFont="1" applyFill="1" applyBorder="1" applyAlignment="1" applyProtection="1">
      <alignment horizontal="center" vertical="center" wrapText="1"/>
    </xf>
    <xf numFmtId="165" fontId="61" fillId="0" borderId="0" xfId="1" applyFont="1" applyFill="1" applyBorder="1" applyProtection="1"/>
    <xf numFmtId="0" fontId="0" fillId="0" borderId="0" xfId="0" applyFont="1" applyFill="1"/>
    <xf numFmtId="164" fontId="8" fillId="6" borderId="8" xfId="2" applyNumberFormat="1" applyFont="1" applyFill="1" applyBorder="1" applyAlignment="1">
      <alignment horizontal="center" vertical="center" wrapText="1"/>
    </xf>
    <xf numFmtId="164" fontId="43" fillId="6" borderId="48" xfId="2" applyNumberFormat="1" applyFont="1" applyFill="1" applyBorder="1" applyAlignment="1">
      <alignment horizontal="center" vertical="center" wrapText="1"/>
    </xf>
    <xf numFmtId="164" fontId="8" fillId="6" borderId="7" xfId="2" applyNumberFormat="1" applyFont="1" applyFill="1" applyBorder="1" applyAlignment="1">
      <alignment horizontal="center" vertical="center" wrapText="1"/>
    </xf>
    <xf numFmtId="164" fontId="8" fillId="6" borderId="6" xfId="2" applyNumberFormat="1" applyFont="1" applyFill="1" applyBorder="1" applyAlignment="1">
      <alignment horizontal="center" vertical="center" wrapText="1"/>
    </xf>
    <xf numFmtId="0" fontId="8" fillId="0" borderId="0" xfId="1" applyNumberFormat="1" applyFont="1" applyFill="1" applyBorder="1" applyAlignment="1">
      <alignment horizontal="centerContinuous" vertical="center"/>
    </xf>
    <xf numFmtId="0" fontId="20" fillId="0" borderId="0" xfId="0" applyFont="1" applyFill="1"/>
    <xf numFmtId="0" fontId="12" fillId="6" borderId="10" xfId="3" applyFont="1" applyFill="1" applyBorder="1" applyAlignment="1">
      <alignment horizontal="center" vertical="center"/>
    </xf>
    <xf numFmtId="164" fontId="12" fillId="6" borderId="10" xfId="2" applyNumberFormat="1" applyFont="1" applyFill="1" applyBorder="1" applyAlignment="1">
      <alignment horizontal="center" vertical="center"/>
    </xf>
    <xf numFmtId="0" fontId="14" fillId="6" borderId="9" xfId="0" applyFont="1" applyFill="1" applyBorder="1" applyAlignment="1">
      <alignment vertical="center"/>
    </xf>
    <xf numFmtId="0" fontId="24" fillId="0" borderId="0" xfId="0" applyFont="1" applyFill="1" applyBorder="1" applyAlignment="1"/>
    <xf numFmtId="0" fontId="12" fillId="0" borderId="0" xfId="3" applyFont="1" applyFill="1" applyBorder="1" applyAlignment="1">
      <alignment horizontal="centerContinuous"/>
    </xf>
    <xf numFmtId="0" fontId="14" fillId="0" borderId="0" xfId="0" applyFont="1" applyFill="1" applyBorder="1" applyAlignment="1">
      <alignment horizontal="centerContinuous"/>
    </xf>
    <xf numFmtId="0" fontId="12" fillId="0" borderId="0" xfId="3" applyFont="1" applyFill="1" applyBorder="1" applyAlignment="1">
      <alignment horizontal="center" vertical="top"/>
    </xf>
    <xf numFmtId="0" fontId="24" fillId="0" borderId="0" xfId="0" applyFont="1" applyFill="1" applyBorder="1" applyAlignment="1">
      <alignment horizontal="centerContinuous"/>
    </xf>
    <xf numFmtId="0" fontId="24" fillId="0" borderId="0" xfId="0" applyFont="1" applyFill="1" applyBorder="1"/>
    <xf numFmtId="0" fontId="8" fillId="6" borderId="10" xfId="0" applyFont="1" applyFill="1" applyBorder="1" applyAlignment="1">
      <alignment horizontal="center" vertical="center"/>
    </xf>
    <xf numFmtId="0" fontId="8" fillId="6" borderId="48" xfId="0" applyFont="1" applyFill="1" applyBorder="1" applyAlignment="1">
      <alignment horizontal="center" vertical="center"/>
    </xf>
    <xf numFmtId="3" fontId="22" fillId="6" borderId="11" xfId="0" applyNumberFormat="1" applyFont="1" applyFill="1" applyBorder="1" applyProtection="1">
      <protection locked="0"/>
    </xf>
    <xf numFmtId="3" fontId="22" fillId="6" borderId="9" xfId="0" applyNumberFormat="1" applyFont="1" applyFill="1" applyBorder="1" applyProtection="1">
      <protection locked="0"/>
    </xf>
    <xf numFmtId="3" fontId="22" fillId="6" borderId="48" xfId="0" applyNumberFormat="1" applyFont="1" applyFill="1" applyBorder="1" applyAlignment="1" applyProtection="1">
      <alignment vertical="center"/>
    </xf>
    <xf numFmtId="3" fontId="22" fillId="6" borderId="5" xfId="0" applyNumberFormat="1" applyFont="1" applyFill="1" applyBorder="1" applyProtection="1">
      <protection locked="0"/>
    </xf>
    <xf numFmtId="3" fontId="22" fillId="6" borderId="48" xfId="0" applyNumberFormat="1" applyFont="1" applyFill="1" applyBorder="1" applyProtection="1">
      <protection locked="0"/>
    </xf>
    <xf numFmtId="0" fontId="60" fillId="6" borderId="0" xfId="6" applyFont="1" applyFill="1" applyProtection="1"/>
    <xf numFmtId="0" fontId="61" fillId="6" borderId="0" xfId="0" applyFont="1" applyFill="1" applyProtection="1"/>
    <xf numFmtId="0" fontId="60" fillId="6" borderId="0" xfId="6" applyFont="1" applyFill="1" applyAlignment="1" applyProtection="1">
      <alignment horizontal="center"/>
    </xf>
    <xf numFmtId="37" fontId="60" fillId="6" borderId="48" xfId="6" applyNumberFormat="1" applyFont="1" applyFill="1" applyBorder="1" applyAlignment="1" applyProtection="1">
      <alignment horizontal="center" vertical="center"/>
    </xf>
    <xf numFmtId="37" fontId="60" fillId="6" borderId="48" xfId="6" applyNumberFormat="1" applyFont="1" applyFill="1" applyBorder="1" applyAlignment="1" applyProtection="1">
      <alignment horizontal="center" wrapText="1"/>
    </xf>
    <xf numFmtId="37" fontId="60" fillId="6" borderId="11" xfId="6" applyNumberFormat="1" applyFont="1" applyFill="1" applyBorder="1" applyAlignment="1" applyProtection="1">
      <alignment horizontal="center" vertical="center"/>
    </xf>
    <xf numFmtId="0" fontId="61" fillId="6" borderId="0" xfId="0" applyFont="1" applyFill="1" applyProtection="1">
      <protection locked="0"/>
    </xf>
    <xf numFmtId="0" fontId="60" fillId="6" borderId="48" xfId="0" applyFont="1" applyFill="1" applyBorder="1" applyAlignment="1" applyProtection="1">
      <alignment horizontal="center" vertical="center" wrapText="1"/>
    </xf>
    <xf numFmtId="0" fontId="60" fillId="6" borderId="11" xfId="0" applyFont="1" applyFill="1" applyBorder="1" applyAlignment="1" applyProtection="1">
      <alignment horizontal="center" vertical="center" wrapText="1"/>
    </xf>
    <xf numFmtId="0" fontId="61" fillId="0" borderId="0" xfId="0" applyFont="1" applyFill="1" applyProtection="1"/>
    <xf numFmtId="0" fontId="60" fillId="6" borderId="48" xfId="0" applyFont="1" applyFill="1" applyBorder="1" applyAlignment="1" applyProtection="1">
      <alignment horizontal="center"/>
      <protection locked="0"/>
    </xf>
    <xf numFmtId="0" fontId="61" fillId="0" borderId="0" xfId="0" applyFont="1" applyFill="1" applyProtection="1">
      <protection locked="0"/>
    </xf>
    <xf numFmtId="0" fontId="0" fillId="0" borderId="0" xfId="0" applyFont="1" applyFill="1" applyBorder="1" applyProtection="1"/>
    <xf numFmtId="0" fontId="0" fillId="0" borderId="0" xfId="0" applyFont="1" applyFill="1" applyProtection="1"/>
    <xf numFmtId="0" fontId="60" fillId="6" borderId="10" xfId="3" applyFont="1" applyFill="1" applyBorder="1" applyAlignment="1" applyProtection="1">
      <alignment horizontal="center" vertical="center"/>
      <protection locked="0"/>
    </xf>
    <xf numFmtId="0" fontId="60" fillId="6" borderId="48" xfId="3" applyFont="1" applyFill="1" applyBorder="1" applyAlignment="1" applyProtection="1">
      <alignment horizontal="center" vertical="center"/>
      <protection locked="0"/>
    </xf>
    <xf numFmtId="0" fontId="60" fillId="6" borderId="10" xfId="3" applyFont="1" applyFill="1" applyBorder="1" applyAlignment="1" applyProtection="1">
      <alignment horizontal="center" vertical="center"/>
    </xf>
    <xf numFmtId="0" fontId="60" fillId="6" borderId="48" xfId="3" applyFont="1" applyFill="1" applyBorder="1" applyAlignment="1" applyProtection="1">
      <alignment horizontal="center" vertical="center"/>
    </xf>
    <xf numFmtId="0" fontId="16" fillId="2" borderId="0" xfId="0" applyFont="1" applyFill="1" applyBorder="1"/>
    <xf numFmtId="43" fontId="16" fillId="2" borderId="0" xfId="7" applyNumberFormat="1" applyFont="1" applyFill="1" applyBorder="1"/>
    <xf numFmtId="0" fontId="22" fillId="2" borderId="1" xfId="0" applyFont="1" applyFill="1" applyBorder="1"/>
    <xf numFmtId="0" fontId="80" fillId="2" borderId="0" xfId="0" applyFont="1" applyFill="1" applyBorder="1"/>
    <xf numFmtId="0" fontId="88" fillId="2" borderId="48" xfId="0" applyFont="1" applyFill="1" applyBorder="1" applyProtection="1">
      <protection locked="0"/>
    </xf>
    <xf numFmtId="0" fontId="3" fillId="2" borderId="0" xfId="0" applyFont="1" applyFill="1" applyBorder="1" applyAlignment="1" applyProtection="1">
      <alignment vertical="top"/>
      <protection locked="0"/>
    </xf>
    <xf numFmtId="0" fontId="3" fillId="2" borderId="23" xfId="0" applyFont="1" applyFill="1" applyBorder="1" applyAlignment="1" applyProtection="1">
      <alignment horizontal="left" vertical="top" wrapText="1"/>
      <protection locked="0"/>
    </xf>
    <xf numFmtId="3" fontId="3" fillId="2" borderId="0" xfId="2" applyNumberFormat="1" applyFont="1" applyFill="1" applyBorder="1" applyAlignment="1" applyProtection="1">
      <alignment horizontal="right" vertical="top"/>
      <protection locked="0"/>
    </xf>
    <xf numFmtId="0" fontId="17" fillId="2" borderId="47" xfId="0" applyFont="1" applyFill="1" applyBorder="1" applyAlignment="1" applyProtection="1">
      <alignment horizontal="center" vertical="center" wrapText="1"/>
      <protection locked="0"/>
    </xf>
    <xf numFmtId="0" fontId="17" fillId="2" borderId="48" xfId="0" applyFont="1" applyFill="1" applyBorder="1" applyAlignment="1" applyProtection="1">
      <alignment horizontal="center" vertical="center" wrapText="1"/>
      <protection locked="0"/>
    </xf>
    <xf numFmtId="0" fontId="89" fillId="2" borderId="23" xfId="0" applyFont="1" applyFill="1" applyBorder="1" applyAlignment="1" applyProtection="1">
      <alignment horizontal="left" vertical="top" wrapText="1"/>
      <protection locked="0"/>
    </xf>
    <xf numFmtId="0" fontId="57" fillId="2" borderId="0" xfId="0" applyFont="1" applyFill="1" applyBorder="1" applyAlignment="1" applyProtection="1">
      <alignment horizontal="left" vertical="top" wrapText="1"/>
    </xf>
    <xf numFmtId="0" fontId="56" fillId="2" borderId="0" xfId="0" applyFont="1" applyFill="1" applyBorder="1" applyAlignment="1" applyProtection="1">
      <alignment horizontal="left" vertical="top" wrapText="1"/>
    </xf>
    <xf numFmtId="0" fontId="68" fillId="2" borderId="0" xfId="0" applyFont="1" applyFill="1" applyBorder="1" applyAlignment="1" applyProtection="1">
      <alignment horizontal="left" vertical="top" wrapText="1"/>
    </xf>
    <xf numFmtId="0" fontId="57" fillId="2" borderId="0" xfId="0" applyFont="1" applyFill="1" applyBorder="1" applyAlignment="1" applyProtection="1">
      <alignment horizontal="justify" vertical="top" wrapText="1"/>
    </xf>
    <xf numFmtId="44" fontId="21" fillId="2" borderId="48" xfId="7" applyFont="1" applyFill="1" applyBorder="1" applyAlignment="1">
      <alignment horizontal="center"/>
    </xf>
    <xf numFmtId="0" fontId="0" fillId="2" borderId="3" xfId="0" applyFill="1" applyBorder="1"/>
    <xf numFmtId="0" fontId="56" fillId="2" borderId="10" xfId="3" applyFont="1" applyFill="1" applyBorder="1" applyAlignment="1" applyProtection="1">
      <alignment horizontal="center" vertical="center"/>
    </xf>
    <xf numFmtId="0" fontId="82" fillId="2" borderId="0" xfId="0" applyFont="1" applyFill="1" applyBorder="1" applyAlignment="1" applyProtection="1">
      <alignment horizontal="right" vertical="top"/>
      <protection locked="0"/>
    </xf>
    <xf numFmtId="0" fontId="79" fillId="2" borderId="0" xfId="0" applyFont="1" applyFill="1" applyBorder="1" applyAlignment="1" applyProtection="1">
      <alignment horizontal="right" vertical="top"/>
      <protection locked="0"/>
    </xf>
    <xf numFmtId="3" fontId="17" fillId="2" borderId="0" xfId="0" applyNumberFormat="1" applyFont="1" applyFill="1" applyProtection="1"/>
    <xf numFmtId="3" fontId="2" fillId="2" borderId="0" xfId="3" applyNumberFormat="1" applyFont="1" applyFill="1" applyBorder="1" applyAlignment="1">
      <alignment vertical="top"/>
    </xf>
    <xf numFmtId="3" fontId="3" fillId="2" borderId="0" xfId="3" applyNumberFormat="1" applyFont="1" applyFill="1" applyBorder="1" applyAlignment="1" applyProtection="1">
      <alignment vertical="top"/>
      <protection locked="0"/>
    </xf>
    <xf numFmtId="3" fontId="4" fillId="2" borderId="0" xfId="3" applyNumberFormat="1" applyFont="1" applyFill="1" applyBorder="1" applyAlignment="1">
      <alignment vertical="top"/>
    </xf>
    <xf numFmtId="3" fontId="3" fillId="2" borderId="0" xfId="3" applyNumberFormat="1" applyFont="1" applyFill="1" applyBorder="1" applyAlignment="1">
      <alignment vertical="top"/>
    </xf>
    <xf numFmtId="3" fontId="4" fillId="2" borderId="0" xfId="3" applyNumberFormat="1" applyFont="1" applyFill="1" applyBorder="1" applyAlignment="1">
      <alignment horizontal="right" vertical="top" wrapText="1"/>
    </xf>
    <xf numFmtId="3" fontId="2" fillId="2" borderId="0" xfId="3" applyNumberFormat="1" applyFont="1" applyFill="1" applyBorder="1" applyAlignment="1">
      <alignment horizontal="right" vertical="top" wrapText="1"/>
    </xf>
    <xf numFmtId="3" fontId="4" fillId="2" borderId="0" xfId="3" applyNumberFormat="1" applyFont="1" applyFill="1" applyBorder="1" applyAlignment="1" applyProtection="1">
      <alignment horizontal="right" vertical="top" wrapText="1"/>
      <protection locked="0"/>
    </xf>
    <xf numFmtId="3" fontId="59" fillId="2" borderId="47" xfId="0" applyNumberFormat="1" applyFont="1" applyFill="1" applyBorder="1" applyAlignment="1" applyProtection="1">
      <alignment horizontal="right" vertical="center" wrapText="1"/>
    </xf>
    <xf numFmtId="0" fontId="60" fillId="6" borderId="48" xfId="0" applyFont="1" applyFill="1" applyBorder="1" applyAlignment="1" applyProtection="1">
      <alignment horizontal="center" vertical="center" wrapText="1"/>
    </xf>
    <xf numFmtId="0" fontId="60" fillId="6" borderId="11" xfId="0" applyFont="1" applyFill="1" applyBorder="1" applyAlignment="1" applyProtection="1">
      <alignment horizontal="center" vertical="center" wrapText="1"/>
    </xf>
    <xf numFmtId="0" fontId="60" fillId="7" borderId="48" xfId="0" applyFont="1" applyFill="1" applyBorder="1" applyAlignment="1" applyProtection="1">
      <alignment horizontal="center" vertical="center" wrapText="1"/>
    </xf>
    <xf numFmtId="0" fontId="60" fillId="7" borderId="11" xfId="0" applyFont="1" applyFill="1" applyBorder="1" applyAlignment="1" applyProtection="1">
      <alignment horizontal="center" vertical="center" wrapText="1"/>
    </xf>
    <xf numFmtId="0" fontId="74" fillId="7" borderId="0" xfId="0" applyFont="1" applyFill="1" applyProtection="1"/>
    <xf numFmtId="0" fontId="73" fillId="7" borderId="48" xfId="0" applyFont="1" applyFill="1" applyBorder="1" applyAlignment="1" applyProtection="1">
      <alignment horizontal="center" vertical="center" wrapText="1"/>
    </xf>
    <xf numFmtId="0" fontId="73" fillId="7" borderId="11" xfId="0" applyFont="1" applyFill="1" applyBorder="1" applyAlignment="1" applyProtection="1">
      <alignment horizontal="center" vertical="center" wrapText="1"/>
    </xf>
    <xf numFmtId="0" fontId="61" fillId="7" borderId="0" xfId="0" applyFont="1" applyFill="1" applyProtection="1"/>
    <xf numFmtId="0" fontId="61" fillId="7" borderId="0" xfId="0" applyFont="1" applyFill="1" applyBorder="1" applyProtection="1"/>
    <xf numFmtId="0" fontId="60" fillId="7" borderId="9" xfId="0" applyFont="1" applyFill="1" applyBorder="1" applyAlignment="1" applyProtection="1">
      <alignment horizontal="center" vertical="center" wrapText="1"/>
    </xf>
    <xf numFmtId="0" fontId="60" fillId="7" borderId="12" xfId="0" applyFont="1" applyFill="1" applyBorder="1" applyAlignment="1" applyProtection="1">
      <alignment horizontal="center" vertical="center" wrapText="1"/>
    </xf>
    <xf numFmtId="0" fontId="59" fillId="2" borderId="0" xfId="0" applyFont="1" applyFill="1" applyBorder="1" applyProtection="1">
      <protection locked="0"/>
    </xf>
    <xf numFmtId="0" fontId="83" fillId="2" borderId="0" xfId="0" applyFont="1" applyFill="1" applyAlignment="1">
      <alignment horizontal="center"/>
    </xf>
    <xf numFmtId="0" fontId="86" fillId="2" borderId="0" xfId="0" applyFont="1" applyFill="1" applyAlignment="1">
      <alignment horizontal="center" wrapText="1"/>
    </xf>
    <xf numFmtId="0" fontId="84" fillId="2" borderId="0" xfId="0" applyFont="1" applyFill="1" applyAlignment="1">
      <alignment horizontal="center"/>
    </xf>
    <xf numFmtId="0" fontId="85" fillId="2" borderId="0" xfId="0" applyFont="1" applyFill="1" applyAlignment="1">
      <alignment horizontal="center" wrapText="1"/>
    </xf>
    <xf numFmtId="0" fontId="12" fillId="6" borderId="2" xfId="0" applyFont="1" applyFill="1" applyBorder="1" applyAlignment="1">
      <alignment horizontal="center" vertical="center"/>
    </xf>
    <xf numFmtId="0" fontId="12" fillId="6" borderId="0" xfId="0" applyFont="1" applyFill="1" applyBorder="1" applyAlignment="1">
      <alignment horizontal="center" vertical="center"/>
    </xf>
    <xf numFmtId="0" fontId="12" fillId="6" borderId="1" xfId="0" applyFont="1" applyFill="1" applyBorder="1" applyAlignment="1">
      <alignment horizontal="center" vertical="center"/>
    </xf>
    <xf numFmtId="0" fontId="57" fillId="2" borderId="0" xfId="0" applyFont="1" applyFill="1" applyBorder="1" applyAlignment="1" applyProtection="1">
      <alignment horizontal="left" vertical="top" wrapText="1"/>
    </xf>
    <xf numFmtId="0" fontId="68" fillId="2" borderId="0" xfId="0" applyFont="1" applyFill="1" applyBorder="1" applyAlignment="1" applyProtection="1">
      <alignment horizontal="left" vertical="top" wrapText="1"/>
    </xf>
    <xf numFmtId="0" fontId="56" fillId="2" borderId="0" xfId="0" applyFont="1" applyFill="1" applyBorder="1" applyAlignment="1" applyProtection="1">
      <alignment horizontal="left" vertical="top" wrapText="1"/>
    </xf>
    <xf numFmtId="0" fontId="8" fillId="2" borderId="0" xfId="0" applyFont="1" applyFill="1" applyBorder="1" applyAlignment="1">
      <alignment vertical="center" wrapText="1"/>
    </xf>
    <xf numFmtId="0" fontId="56" fillId="4" borderId="0" xfId="3" applyFont="1" applyFill="1" applyBorder="1" applyAlignment="1" applyProtection="1">
      <alignment horizontal="center" vertical="center"/>
    </xf>
    <xf numFmtId="0" fontId="9" fillId="2" borderId="0"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8" fillId="2" borderId="0" xfId="0" applyFont="1" applyFill="1" applyBorder="1" applyAlignment="1">
      <alignment horizontal="left" vertical="center" wrapText="1"/>
    </xf>
    <xf numFmtId="0" fontId="12" fillId="6" borderId="8" xfId="0" applyFont="1" applyFill="1" applyBorder="1" applyAlignment="1">
      <alignment horizontal="center" vertical="center"/>
    </xf>
    <xf numFmtId="0" fontId="12" fillId="6" borderId="7" xfId="0" applyFont="1" applyFill="1" applyBorder="1" applyAlignment="1">
      <alignment horizontal="center" vertical="center"/>
    </xf>
    <xf numFmtId="0" fontId="12" fillId="6" borderId="6" xfId="0" applyFont="1" applyFill="1" applyBorder="1" applyAlignment="1">
      <alignment horizontal="center" vertical="center"/>
    </xf>
    <xf numFmtId="0" fontId="7" fillId="2" borderId="0" xfId="0" applyFont="1" applyFill="1" applyBorder="1" applyAlignment="1">
      <alignment horizontal="left" vertical="center"/>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4" xfId="0" applyFont="1" applyFill="1" applyBorder="1" applyAlignment="1">
      <alignment horizontal="center" vertical="center"/>
    </xf>
    <xf numFmtId="0" fontId="21" fillId="2" borderId="7" xfId="0" applyFont="1" applyFill="1" applyBorder="1" applyAlignment="1">
      <alignment horizontal="left" vertical="center"/>
    </xf>
    <xf numFmtId="0" fontId="12" fillId="2" borderId="7" xfId="3" applyFont="1" applyFill="1" applyBorder="1" applyAlignment="1">
      <alignment horizontal="center" vertical="center"/>
    </xf>
    <xf numFmtId="0" fontId="27" fillId="2" borderId="0" xfId="3" applyFont="1" applyFill="1" applyBorder="1" applyAlignment="1">
      <alignment horizontal="center" vertical="center"/>
    </xf>
    <xf numFmtId="0" fontId="12" fillId="6" borderId="8" xfId="0" applyNumberFormat="1" applyFont="1" applyFill="1" applyBorder="1" applyAlignment="1" applyProtection="1">
      <alignment horizontal="center" vertical="center"/>
    </xf>
    <xf numFmtId="0" fontId="12" fillId="6" borderId="7" xfId="0" applyNumberFormat="1" applyFont="1" applyFill="1" applyBorder="1" applyAlignment="1" applyProtection="1">
      <alignment horizontal="center" vertical="center"/>
    </xf>
    <xf numFmtId="0" fontId="12" fillId="6" borderId="6" xfId="0" applyNumberFormat="1" applyFont="1" applyFill="1" applyBorder="1" applyAlignment="1" applyProtection="1">
      <alignment horizontal="center" vertical="center"/>
    </xf>
    <xf numFmtId="0" fontId="57" fillId="2" borderId="0" xfId="0" applyFont="1" applyFill="1" applyBorder="1" applyAlignment="1" applyProtection="1">
      <alignment horizontal="justify" vertical="top" wrapText="1"/>
    </xf>
    <xf numFmtId="0" fontId="56" fillId="4" borderId="7" xfId="3"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1" xfId="0" applyFont="1" applyFill="1" applyBorder="1" applyAlignment="1" applyProtection="1">
      <alignment horizontal="center" vertical="center"/>
    </xf>
    <xf numFmtId="0" fontId="9" fillId="2" borderId="0" xfId="0" applyFont="1" applyFill="1" applyBorder="1" applyAlignment="1" applyProtection="1">
      <alignment horizontal="left" vertical="top" wrapText="1"/>
    </xf>
    <xf numFmtId="0" fontId="8" fillId="2" borderId="7" xfId="0" applyFont="1" applyFill="1" applyBorder="1" applyAlignment="1" applyProtection="1">
      <alignment horizontal="left" vertical="top" wrapText="1"/>
    </xf>
    <xf numFmtId="0" fontId="11" fillId="2" borderId="0" xfId="0" applyFont="1" applyFill="1" applyBorder="1" applyAlignment="1" applyProtection="1">
      <alignment horizontal="left" vertical="top" wrapText="1"/>
    </xf>
    <xf numFmtId="0" fontId="12" fillId="6" borderId="5" xfId="0" applyFont="1" applyFill="1" applyBorder="1" applyAlignment="1" applyProtection="1">
      <alignment horizontal="center" vertical="center"/>
    </xf>
    <xf numFmtId="0" fontId="12" fillId="6" borderId="3" xfId="0" applyFont="1" applyFill="1" applyBorder="1" applyAlignment="1" applyProtection="1">
      <alignment horizontal="center" vertical="center"/>
    </xf>
    <xf numFmtId="0" fontId="12" fillId="6" borderId="4" xfId="0" applyFont="1" applyFill="1" applyBorder="1" applyAlignment="1" applyProtection="1">
      <alignment horizontal="center" vertical="center"/>
    </xf>
    <xf numFmtId="0" fontId="8" fillId="2" borderId="0" xfId="0" applyFont="1" applyFill="1" applyBorder="1" applyAlignment="1" applyProtection="1">
      <alignment horizontal="left" vertical="top" wrapText="1"/>
    </xf>
    <xf numFmtId="0" fontId="7" fillId="2" borderId="7" xfId="0" applyFont="1" applyFill="1" applyBorder="1" applyAlignment="1" applyProtection="1">
      <alignment horizontal="left"/>
    </xf>
    <xf numFmtId="0" fontId="8" fillId="2" borderId="0" xfId="0" applyFont="1" applyFill="1" applyBorder="1" applyAlignment="1">
      <alignment horizontal="left" vertical="top" wrapText="1"/>
    </xf>
    <xf numFmtId="0" fontId="11" fillId="2" borderId="0" xfId="0" applyFont="1" applyFill="1" applyBorder="1" applyAlignment="1">
      <alignment horizontal="left" vertical="top" wrapText="1"/>
    </xf>
    <xf numFmtId="0" fontId="9" fillId="2" borderId="0" xfId="0" applyFont="1" applyFill="1" applyBorder="1" applyAlignment="1">
      <alignment horizontal="left" vertical="top" wrapText="1"/>
    </xf>
    <xf numFmtId="0" fontId="7" fillId="2" borderId="7" xfId="0" applyFont="1" applyFill="1" applyBorder="1" applyAlignment="1">
      <alignment horizontal="left" vertical="center"/>
    </xf>
    <xf numFmtId="0" fontId="9" fillId="2" borderId="3" xfId="0" applyFont="1" applyFill="1" applyBorder="1" applyAlignment="1">
      <alignment horizontal="left" vertical="top" wrapText="1"/>
    </xf>
    <xf numFmtId="0" fontId="12" fillId="6" borderId="8" xfId="3" applyFont="1" applyFill="1" applyBorder="1" applyAlignment="1">
      <alignment horizontal="center" vertical="center"/>
    </xf>
    <xf numFmtId="0" fontId="12" fillId="6" borderId="7" xfId="3" applyFont="1" applyFill="1" applyBorder="1" applyAlignment="1">
      <alignment horizontal="center" vertical="center"/>
    </xf>
    <xf numFmtId="0" fontId="12" fillId="6" borderId="6" xfId="3" applyFont="1" applyFill="1" applyBorder="1" applyAlignment="1">
      <alignment horizontal="center" vertical="center"/>
    </xf>
    <xf numFmtId="0" fontId="12" fillId="6" borderId="2" xfId="3" applyFont="1" applyFill="1" applyBorder="1" applyAlignment="1">
      <alignment horizontal="center" vertical="center"/>
    </xf>
    <xf numFmtId="0" fontId="12" fillId="6" borderId="0" xfId="3" applyFont="1" applyFill="1" applyBorder="1" applyAlignment="1">
      <alignment horizontal="center" vertical="center"/>
    </xf>
    <xf numFmtId="0" fontId="12" fillId="6" borderId="1" xfId="3" applyFont="1" applyFill="1" applyBorder="1" applyAlignment="1">
      <alignment horizontal="center" vertical="center"/>
    </xf>
    <xf numFmtId="0" fontId="12" fillId="6" borderId="5" xfId="3" applyFont="1" applyFill="1" applyBorder="1" applyAlignment="1">
      <alignment horizontal="center" vertical="center"/>
    </xf>
    <xf numFmtId="0" fontId="12" fillId="6" borderId="3" xfId="3" applyFont="1" applyFill="1" applyBorder="1" applyAlignment="1">
      <alignment horizontal="center" vertical="center"/>
    </xf>
    <xf numFmtId="0" fontId="12" fillId="6" borderId="4" xfId="3" applyFont="1" applyFill="1" applyBorder="1" applyAlignment="1">
      <alignment horizontal="center" vertical="center"/>
    </xf>
    <xf numFmtId="0" fontId="17" fillId="2" borderId="0" xfId="0" applyFont="1" applyFill="1" applyBorder="1" applyAlignment="1">
      <alignment horizontal="right"/>
    </xf>
    <xf numFmtId="0" fontId="17" fillId="2" borderId="0" xfId="0" applyFont="1" applyFill="1" applyBorder="1" applyAlignment="1">
      <alignment horizontal="left"/>
    </xf>
    <xf numFmtId="0" fontId="22" fillId="2" borderId="0" xfId="0" applyFont="1" applyFill="1" applyBorder="1" applyAlignment="1">
      <alignment horizontal="left" vertical="top"/>
    </xf>
    <xf numFmtId="0" fontId="20" fillId="2" borderId="0" xfId="0" applyFont="1" applyFill="1" applyBorder="1" applyAlignment="1">
      <alignment horizontal="left" vertical="top"/>
    </xf>
    <xf numFmtId="0" fontId="12" fillId="0" borderId="0" xfId="1" applyNumberFormat="1" applyFont="1" applyFill="1" applyBorder="1" applyAlignment="1">
      <alignment horizontal="center" vertical="center"/>
    </xf>
    <xf numFmtId="0" fontId="12" fillId="6" borderId="7" xfId="3" applyFont="1" applyFill="1" applyBorder="1" applyAlignment="1">
      <alignment horizontal="center" vertical="center" wrapText="1"/>
    </xf>
    <xf numFmtId="0" fontId="12" fillId="6" borderId="3" xfId="3" applyFont="1" applyFill="1" applyBorder="1" applyAlignment="1">
      <alignment horizontal="center" vertical="center" wrapText="1"/>
    </xf>
    <xf numFmtId="0" fontId="43" fillId="6" borderId="12" xfId="3" applyFont="1" applyFill="1" applyBorder="1" applyAlignment="1">
      <alignment horizontal="center" wrapText="1"/>
    </xf>
    <xf numFmtId="0" fontId="43" fillId="6" borderId="47" xfId="3" applyFont="1" applyFill="1" applyBorder="1" applyAlignment="1">
      <alignment horizontal="center" vertical="top" wrapText="1"/>
    </xf>
    <xf numFmtId="0" fontId="7" fillId="2" borderId="0" xfId="0" applyFont="1" applyFill="1" applyBorder="1" applyAlignment="1">
      <alignment horizontal="left" vertical="center" wrapText="1"/>
    </xf>
    <xf numFmtId="0" fontId="59" fillId="2" borderId="0" xfId="1" applyNumberFormat="1" applyFont="1" applyFill="1" applyBorder="1" applyAlignment="1" applyProtection="1">
      <alignment horizontal="center" vertical="top"/>
    </xf>
    <xf numFmtId="0" fontId="59" fillId="2" borderId="1" xfId="1" applyNumberFormat="1" applyFont="1" applyFill="1" applyBorder="1" applyAlignment="1" applyProtection="1">
      <alignment horizontal="center" vertical="top"/>
    </xf>
    <xf numFmtId="0" fontId="60" fillId="6" borderId="10" xfId="3" applyFont="1" applyFill="1" applyBorder="1" applyAlignment="1" applyProtection="1">
      <alignment horizontal="center" vertical="center"/>
    </xf>
    <xf numFmtId="0" fontId="56" fillId="2" borderId="0" xfId="1" applyNumberFormat="1" applyFont="1" applyFill="1" applyBorder="1" applyAlignment="1" applyProtection="1">
      <alignment horizontal="center" vertical="center"/>
    </xf>
    <xf numFmtId="0" fontId="56" fillId="2" borderId="1" xfId="1" applyNumberFormat="1" applyFont="1" applyFill="1" applyBorder="1" applyAlignment="1" applyProtection="1">
      <alignment horizontal="center" vertical="center"/>
    </xf>
    <xf numFmtId="0" fontId="60" fillId="6" borderId="8" xfId="3" applyFont="1" applyFill="1" applyBorder="1" applyAlignment="1" applyProtection="1">
      <alignment horizontal="center"/>
    </xf>
    <xf numFmtId="0" fontId="60" fillId="6" borderId="7" xfId="3" applyFont="1" applyFill="1" applyBorder="1" applyAlignment="1" applyProtection="1">
      <alignment horizontal="center"/>
    </xf>
    <xf numFmtId="0" fontId="60" fillId="6" borderId="6" xfId="3" applyFont="1" applyFill="1" applyBorder="1" applyAlignment="1" applyProtection="1">
      <alignment horizontal="center"/>
    </xf>
    <xf numFmtId="0" fontId="60" fillId="6" borderId="5" xfId="3" applyFont="1" applyFill="1" applyBorder="1" applyAlignment="1" applyProtection="1">
      <alignment horizontal="center"/>
    </xf>
    <xf numFmtId="0" fontId="60" fillId="6" borderId="3" xfId="3" applyFont="1" applyFill="1" applyBorder="1" applyAlignment="1" applyProtection="1">
      <alignment horizontal="center"/>
    </xf>
    <xf numFmtId="0" fontId="60" fillId="6" borderId="4" xfId="3" applyFont="1" applyFill="1" applyBorder="1" applyAlignment="1" applyProtection="1">
      <alignment horizontal="center"/>
    </xf>
    <xf numFmtId="0" fontId="60" fillId="0" borderId="0" xfId="1" applyNumberFormat="1" applyFont="1" applyFill="1" applyBorder="1" applyAlignment="1" applyProtection="1">
      <alignment horizontal="center" vertical="center"/>
    </xf>
    <xf numFmtId="0" fontId="60" fillId="6" borderId="2" xfId="3" applyFont="1" applyFill="1" applyBorder="1" applyAlignment="1" applyProtection="1">
      <alignment horizontal="center"/>
    </xf>
    <xf numFmtId="0" fontId="60" fillId="6" borderId="0" xfId="3" applyFont="1" applyFill="1" applyBorder="1" applyAlignment="1" applyProtection="1">
      <alignment horizontal="center"/>
    </xf>
    <xf numFmtId="0" fontId="60" fillId="6" borderId="1" xfId="3" applyFont="1" applyFill="1" applyBorder="1" applyAlignment="1" applyProtection="1">
      <alignment horizontal="center"/>
    </xf>
    <xf numFmtId="0" fontId="71" fillId="2" borderId="0" xfId="0" applyFont="1" applyFill="1" applyBorder="1" applyAlignment="1" applyProtection="1">
      <alignment horizontal="left" vertical="top"/>
    </xf>
    <xf numFmtId="0" fontId="59" fillId="2" borderId="0" xfId="0" applyFont="1" applyFill="1" applyBorder="1" applyAlignment="1" applyProtection="1">
      <alignment horizontal="left" vertical="top"/>
    </xf>
    <xf numFmtId="0" fontId="59" fillId="2" borderId="0" xfId="0" applyFont="1" applyFill="1" applyBorder="1" applyAlignment="1" applyProtection="1">
      <alignment horizontal="center" vertical="top"/>
    </xf>
    <xf numFmtId="0" fontId="55" fillId="2" borderId="0" xfId="0" applyFont="1" applyFill="1" applyBorder="1" applyAlignment="1" applyProtection="1">
      <alignment horizontal="left" vertical="top"/>
    </xf>
    <xf numFmtId="0" fontId="71" fillId="2" borderId="3" xfId="0" applyFont="1" applyFill="1" applyBorder="1" applyAlignment="1" applyProtection="1">
      <alignment horizontal="left" vertical="top"/>
    </xf>
    <xf numFmtId="0" fontId="58" fillId="2" borderId="7" xfId="0" applyFont="1" applyFill="1" applyBorder="1" applyAlignment="1" applyProtection="1">
      <alignment horizontal="left" vertical="center"/>
    </xf>
    <xf numFmtId="0" fontId="12" fillId="6" borderId="8" xfId="0" applyFont="1" applyFill="1" applyBorder="1" applyAlignment="1">
      <alignment horizontal="center"/>
    </xf>
    <xf numFmtId="0" fontId="12" fillId="6" borderId="7" xfId="0" applyFont="1" applyFill="1" applyBorder="1" applyAlignment="1">
      <alignment horizontal="center"/>
    </xf>
    <xf numFmtId="0" fontId="12" fillId="6" borderId="6" xfId="0" applyFont="1" applyFill="1" applyBorder="1" applyAlignment="1">
      <alignment horizontal="center"/>
    </xf>
    <xf numFmtId="0" fontId="12" fillId="6" borderId="5" xfId="0" applyFont="1" applyFill="1" applyBorder="1" applyAlignment="1">
      <alignment horizontal="center"/>
    </xf>
    <xf numFmtId="0" fontId="12" fillId="6" borderId="3" xfId="0" applyFont="1" applyFill="1" applyBorder="1" applyAlignment="1">
      <alignment horizontal="center"/>
    </xf>
    <xf numFmtId="0" fontId="12" fillId="6" borderId="4" xfId="0" applyFont="1" applyFill="1" applyBorder="1" applyAlignment="1">
      <alignment horizontal="center"/>
    </xf>
    <xf numFmtId="0" fontId="9" fillId="0" borderId="14"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22" fillId="0" borderId="32" xfId="0" applyFont="1" applyFill="1" applyBorder="1" applyAlignment="1">
      <alignment horizontal="left" vertical="center" wrapText="1"/>
    </xf>
    <xf numFmtId="0" fontId="22" fillId="0" borderId="33" xfId="0" applyFont="1" applyFill="1" applyBorder="1" applyAlignment="1">
      <alignment horizontal="left" vertical="center" wrapText="1"/>
    </xf>
    <xf numFmtId="0" fontId="9" fillId="0" borderId="30" xfId="0" applyFont="1" applyFill="1" applyBorder="1" applyAlignment="1">
      <alignment horizontal="left" vertical="center" wrapText="1"/>
    </xf>
    <xf numFmtId="0" fontId="9" fillId="0" borderId="34"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22" fillId="0" borderId="14" xfId="0" applyFont="1" applyFill="1" applyBorder="1" applyAlignment="1">
      <alignment horizontal="left" vertical="center" wrapText="1"/>
    </xf>
    <xf numFmtId="0" fontId="22" fillId="0" borderId="17" xfId="0" applyFont="1" applyFill="1" applyBorder="1" applyAlignment="1">
      <alignment horizontal="left" vertical="center" wrapText="1"/>
    </xf>
    <xf numFmtId="0" fontId="12" fillId="6" borderId="2" xfId="0" applyFont="1" applyFill="1" applyBorder="1" applyAlignment="1">
      <alignment horizontal="center"/>
    </xf>
    <xf numFmtId="0" fontId="12" fillId="6" borderId="0" xfId="0" applyFont="1" applyFill="1" applyBorder="1" applyAlignment="1">
      <alignment horizontal="center"/>
    </xf>
    <xf numFmtId="0" fontId="12" fillId="6" borderId="1" xfId="0" applyFont="1" applyFill="1" applyBorder="1" applyAlignment="1">
      <alignment horizontal="center"/>
    </xf>
    <xf numFmtId="0" fontId="8" fillId="0" borderId="44" xfId="0" applyFont="1" applyFill="1" applyBorder="1" applyAlignment="1">
      <alignment horizontal="left" vertical="center"/>
    </xf>
    <xf numFmtId="0" fontId="8" fillId="0" borderId="45" xfId="0" applyFont="1" applyFill="1" applyBorder="1" applyAlignment="1">
      <alignment horizontal="left" vertical="center"/>
    </xf>
    <xf numFmtId="0" fontId="9" fillId="0" borderId="15" xfId="0" applyFont="1" applyFill="1" applyBorder="1" applyAlignment="1">
      <alignment horizontal="left" vertical="center" wrapText="1"/>
    </xf>
    <xf numFmtId="0" fontId="9" fillId="0" borderId="18" xfId="0" applyFont="1" applyFill="1" applyBorder="1" applyAlignment="1">
      <alignment horizontal="left" vertical="center" wrapText="1"/>
    </xf>
    <xf numFmtId="0" fontId="8" fillId="0" borderId="31" xfId="0" applyFont="1" applyFill="1" applyBorder="1" applyAlignment="1">
      <alignment horizontal="left" vertical="center"/>
    </xf>
    <xf numFmtId="0" fontId="8" fillId="0" borderId="35" xfId="0" applyFont="1" applyFill="1" applyBorder="1" applyAlignment="1">
      <alignment horizontal="left" vertical="center"/>
    </xf>
    <xf numFmtId="0" fontId="22" fillId="0" borderId="31" xfId="0" applyFont="1" applyFill="1" applyBorder="1" applyAlignment="1">
      <alignment horizontal="left" vertical="center" wrapText="1"/>
    </xf>
    <xf numFmtId="0" fontId="22" fillId="0" borderId="35" xfId="0" applyFont="1" applyFill="1" applyBorder="1" applyAlignment="1">
      <alignment horizontal="left" vertical="center" wrapText="1"/>
    </xf>
    <xf numFmtId="0" fontId="12" fillId="6" borderId="2" xfId="3" applyFont="1" applyFill="1" applyBorder="1" applyAlignment="1">
      <alignment horizontal="center"/>
    </xf>
    <xf numFmtId="0" fontId="12" fillId="6" borderId="0" xfId="3" applyFont="1" applyFill="1" applyBorder="1" applyAlignment="1">
      <alignment horizontal="center"/>
    </xf>
    <xf numFmtId="0" fontId="12" fillId="6" borderId="1" xfId="3" applyFont="1" applyFill="1" applyBorder="1" applyAlignment="1">
      <alignment horizontal="center"/>
    </xf>
    <xf numFmtId="0" fontId="9" fillId="2" borderId="0" xfId="3" applyFont="1" applyFill="1" applyBorder="1" applyAlignment="1">
      <alignment horizontal="left" vertical="top" wrapText="1"/>
    </xf>
    <xf numFmtId="0" fontId="12" fillId="6" borderId="11" xfId="0" applyFont="1" applyFill="1" applyBorder="1" applyAlignment="1">
      <alignment horizontal="center" vertical="center"/>
    </xf>
    <xf numFmtId="0" fontId="12" fillId="6" borderId="10" xfId="0" applyFont="1" applyFill="1" applyBorder="1" applyAlignment="1">
      <alignment horizontal="center" vertical="center"/>
    </xf>
    <xf numFmtId="0" fontId="8" fillId="2" borderId="2" xfId="3" applyFont="1" applyFill="1" applyBorder="1" applyAlignment="1">
      <alignment horizontal="left" vertical="top"/>
    </xf>
    <xf numFmtId="0" fontId="8" fillId="2" borderId="0" xfId="3" applyFont="1" applyFill="1" applyBorder="1" applyAlignment="1">
      <alignment horizontal="left" vertical="top"/>
    </xf>
    <xf numFmtId="0" fontId="9" fillId="2" borderId="0" xfId="3" applyFont="1" applyFill="1" applyBorder="1" applyAlignment="1">
      <alignment horizontal="left" vertical="center" wrapText="1"/>
    </xf>
    <xf numFmtId="0" fontId="9" fillId="2" borderId="0" xfId="3" applyFont="1" applyFill="1" applyBorder="1" applyAlignment="1">
      <alignment horizontal="left" vertical="top"/>
    </xf>
    <xf numFmtId="0" fontId="11" fillId="2" borderId="0" xfId="3" applyFont="1" applyFill="1" applyBorder="1" applyAlignment="1">
      <alignment horizontal="left" vertical="top"/>
    </xf>
    <xf numFmtId="0" fontId="11" fillId="2" borderId="2" xfId="3" applyFont="1" applyFill="1" applyBorder="1" applyAlignment="1">
      <alignment horizontal="left" vertical="top" wrapText="1"/>
    </xf>
    <xf numFmtId="0" fontId="11" fillId="2" borderId="0" xfId="3" applyFont="1" applyFill="1" applyBorder="1" applyAlignment="1">
      <alignment horizontal="left" vertical="top" wrapText="1"/>
    </xf>
    <xf numFmtId="0" fontId="12" fillId="6" borderId="8" xfId="3" applyFont="1" applyFill="1" applyBorder="1" applyAlignment="1">
      <alignment horizontal="center"/>
    </xf>
    <xf numFmtId="0" fontId="12" fillId="6" borderId="7" xfId="3" applyFont="1" applyFill="1" applyBorder="1" applyAlignment="1">
      <alignment horizontal="center"/>
    </xf>
    <xf numFmtId="0" fontId="12" fillId="6" borderId="6" xfId="3" applyFont="1" applyFill="1" applyBorder="1" applyAlignment="1">
      <alignment horizontal="center"/>
    </xf>
    <xf numFmtId="0" fontId="12" fillId="6" borderId="5" xfId="3" applyFont="1" applyFill="1" applyBorder="1" applyAlignment="1">
      <alignment horizontal="center"/>
    </xf>
    <xf numFmtId="0" fontId="12" fillId="6" borderId="3" xfId="3" applyFont="1" applyFill="1" applyBorder="1" applyAlignment="1">
      <alignment horizontal="center"/>
    </xf>
    <xf numFmtId="0" fontId="12" fillId="6" borderId="4" xfId="3" applyFont="1" applyFill="1" applyBorder="1" applyAlignment="1">
      <alignment horizontal="center"/>
    </xf>
    <xf numFmtId="0" fontId="12" fillId="2" borderId="0" xfId="0" applyFont="1" applyFill="1" applyBorder="1" applyAlignment="1">
      <alignment horizontal="center"/>
    </xf>
    <xf numFmtId="0" fontId="7" fillId="2" borderId="7" xfId="0" applyFont="1" applyFill="1" applyBorder="1" applyAlignment="1" applyProtection="1">
      <alignment horizontal="left" vertical="top"/>
    </xf>
    <xf numFmtId="0" fontId="20" fillId="2" borderId="2" xfId="0" applyFont="1" applyFill="1" applyBorder="1" applyAlignment="1">
      <alignment horizontal="left" wrapText="1"/>
    </xf>
    <xf numFmtId="0" fontId="20" fillId="2" borderId="0" xfId="0" applyFont="1" applyFill="1" applyBorder="1" applyAlignment="1">
      <alignment horizontal="left" wrapText="1"/>
    </xf>
    <xf numFmtId="0" fontId="20" fillId="2" borderId="1" xfId="0" applyFont="1" applyFill="1" applyBorder="1" applyAlignment="1">
      <alignment horizontal="left" wrapText="1"/>
    </xf>
    <xf numFmtId="0" fontId="0" fillId="0" borderId="8" xfId="0" applyBorder="1" applyAlignment="1">
      <alignment horizontal="left" wrapText="1"/>
    </xf>
    <xf numFmtId="0" fontId="0" fillId="0" borderId="7" xfId="0" applyBorder="1" applyAlignment="1">
      <alignment horizontal="left" wrapText="1"/>
    </xf>
    <xf numFmtId="0" fontId="0" fillId="0" borderId="6" xfId="0" applyBorder="1" applyAlignment="1">
      <alignment horizontal="left" wrapText="1"/>
    </xf>
    <xf numFmtId="0" fontId="21" fillId="2" borderId="11" xfId="0" applyFont="1" applyFill="1" applyBorder="1" applyAlignment="1">
      <alignment horizontal="left"/>
    </xf>
    <xf numFmtId="0" fontId="21" fillId="2" borderId="10" xfId="0" applyFont="1" applyFill="1" applyBorder="1" applyAlignment="1">
      <alignment horizontal="left"/>
    </xf>
    <xf numFmtId="0" fontId="21" fillId="2" borderId="9" xfId="0" applyFont="1" applyFill="1" applyBorder="1" applyAlignment="1">
      <alignment horizontal="left"/>
    </xf>
    <xf numFmtId="0" fontId="44" fillId="2" borderId="0" xfId="0" applyFont="1" applyFill="1" applyBorder="1" applyAlignment="1">
      <alignment horizontal="left" vertical="center"/>
    </xf>
    <xf numFmtId="0" fontId="20" fillId="2" borderId="0" xfId="0" applyFont="1" applyFill="1" applyBorder="1" applyAlignment="1">
      <alignment horizontal="center"/>
    </xf>
    <xf numFmtId="0" fontId="21" fillId="2" borderId="11" xfId="0" applyFont="1" applyFill="1" applyBorder="1" applyAlignment="1">
      <alignment horizontal="left" vertical="center"/>
    </xf>
    <xf numFmtId="0" fontId="21" fillId="2" borderId="10" xfId="0" applyFont="1" applyFill="1" applyBorder="1" applyAlignment="1">
      <alignment horizontal="left" vertical="center"/>
    </xf>
    <xf numFmtId="0" fontId="21" fillId="2" borderId="9" xfId="0" applyFont="1" applyFill="1" applyBorder="1" applyAlignment="1">
      <alignment horizontal="left" vertical="center"/>
    </xf>
    <xf numFmtId="0" fontId="21" fillId="0" borderId="11" xfId="0" applyFont="1" applyBorder="1" applyAlignment="1">
      <alignment horizontal="left"/>
    </xf>
    <xf numFmtId="0" fontId="21" fillId="0" borderId="10" xfId="0" applyFont="1" applyBorder="1" applyAlignment="1">
      <alignment horizontal="left"/>
    </xf>
    <xf numFmtId="0" fontId="21" fillId="0" borderId="9" xfId="0" applyFont="1" applyBorder="1" applyAlignment="1">
      <alignment horizontal="left"/>
    </xf>
    <xf numFmtId="0" fontId="21" fillId="2" borderId="48" xfId="0" applyFont="1" applyFill="1" applyBorder="1" applyAlignment="1">
      <alignment horizontal="left"/>
    </xf>
    <xf numFmtId="0" fontId="45" fillId="2" borderId="11"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9" xfId="0" applyFont="1" applyFill="1" applyBorder="1" applyAlignment="1">
      <alignment horizontal="left" vertical="center"/>
    </xf>
    <xf numFmtId="0" fontId="44" fillId="2" borderId="11" xfId="0" applyFont="1" applyFill="1" applyBorder="1" applyAlignment="1">
      <alignment horizontal="left" vertical="center"/>
    </xf>
    <xf numFmtId="0" fontId="44" fillId="2" borderId="9" xfId="0" applyFont="1" applyFill="1" applyBorder="1" applyAlignment="1">
      <alignment horizontal="left" vertical="center"/>
    </xf>
    <xf numFmtId="0" fontId="20" fillId="2" borderId="48" xfId="0" applyFont="1" applyFill="1" applyBorder="1" applyAlignment="1">
      <alignment horizontal="center"/>
    </xf>
    <xf numFmtId="0" fontId="9" fillId="6" borderId="11" xfId="0" applyFont="1" applyFill="1" applyBorder="1" applyAlignment="1">
      <alignment horizontal="center"/>
    </xf>
    <xf numFmtId="0" fontId="9" fillId="6" borderId="10" xfId="0" applyFont="1" applyFill="1" applyBorder="1" applyAlignment="1">
      <alignment horizontal="center"/>
    </xf>
    <xf numFmtId="0" fontId="9" fillId="6" borderId="9" xfId="0" applyFont="1" applyFill="1" applyBorder="1" applyAlignment="1">
      <alignment horizontal="center"/>
    </xf>
    <xf numFmtId="0" fontId="44" fillId="2" borderId="48" xfId="0" applyFont="1" applyFill="1" applyBorder="1" applyAlignment="1">
      <alignment horizontal="left" vertical="center"/>
    </xf>
    <xf numFmtId="0" fontId="21" fillId="2" borderId="48" xfId="0" applyFont="1" applyFill="1" applyBorder="1" applyAlignment="1">
      <alignment horizontal="left" vertical="center"/>
    </xf>
    <xf numFmtId="8" fontId="9" fillId="2" borderId="48" xfId="0" applyNumberFormat="1" applyFont="1" applyFill="1" applyBorder="1" applyAlignment="1">
      <alignment horizontal="center"/>
    </xf>
    <xf numFmtId="0" fontId="9" fillId="2" borderId="48" xfId="0" applyFont="1" applyFill="1" applyBorder="1" applyAlignment="1">
      <alignment horizontal="center"/>
    </xf>
    <xf numFmtId="8" fontId="20" fillId="2" borderId="48" xfId="0" applyNumberFormat="1" applyFont="1" applyFill="1" applyBorder="1" applyAlignment="1">
      <alignment horizontal="center"/>
    </xf>
    <xf numFmtId="0" fontId="9" fillId="6" borderId="12" xfId="0" applyFont="1" applyFill="1" applyBorder="1" applyAlignment="1">
      <alignment horizontal="center"/>
    </xf>
    <xf numFmtId="0" fontId="9" fillId="6" borderId="8" xfId="0" applyFont="1" applyFill="1" applyBorder="1" applyAlignment="1">
      <alignment horizontal="center"/>
    </xf>
    <xf numFmtId="0" fontId="8" fillId="6" borderId="48" xfId="0" applyFont="1" applyFill="1" applyBorder="1" applyAlignment="1">
      <alignment horizontal="center" vertical="center"/>
    </xf>
    <xf numFmtId="0" fontId="8" fillId="6" borderId="6" xfId="0" applyFont="1" applyFill="1" applyBorder="1" applyAlignment="1">
      <alignment horizontal="center" vertical="center"/>
    </xf>
    <xf numFmtId="0" fontId="8" fillId="6" borderId="12" xfId="0" applyFont="1" applyFill="1" applyBorder="1" applyAlignment="1">
      <alignment horizontal="center" vertical="center"/>
    </xf>
    <xf numFmtId="3" fontId="22" fillId="2" borderId="0" xfId="0" applyNumberFormat="1" applyFont="1" applyFill="1" applyBorder="1" applyAlignment="1" applyProtection="1">
      <alignment horizontal="center"/>
    </xf>
    <xf numFmtId="0" fontId="12" fillId="6" borderId="8" xfId="0"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6" xfId="0" applyFont="1" applyFill="1" applyBorder="1" applyAlignment="1" applyProtection="1">
      <alignment horizontal="center" vertical="center"/>
    </xf>
    <xf numFmtId="3" fontId="12" fillId="6" borderId="2" xfId="0" applyNumberFormat="1" applyFont="1" applyFill="1" applyBorder="1" applyAlignment="1" applyProtection="1">
      <alignment horizontal="center" vertical="center"/>
    </xf>
    <xf numFmtId="3" fontId="12" fillId="6" borderId="0" xfId="0" applyNumberFormat="1" applyFont="1" applyFill="1" applyBorder="1" applyAlignment="1" applyProtection="1">
      <alignment horizontal="center" vertical="center"/>
    </xf>
    <xf numFmtId="3" fontId="12" fillId="6" borderId="1" xfId="0" applyNumberFormat="1" applyFont="1" applyFill="1" applyBorder="1" applyAlignment="1" applyProtection="1">
      <alignment horizontal="center" vertical="center"/>
    </xf>
    <xf numFmtId="3" fontId="12" fillId="6" borderId="5" xfId="0" applyNumberFormat="1" applyFont="1" applyFill="1" applyBorder="1" applyAlignment="1" applyProtection="1">
      <alignment horizontal="center" vertical="center"/>
    </xf>
    <xf numFmtId="3" fontId="12" fillId="6" borderId="3" xfId="0" applyNumberFormat="1" applyFont="1" applyFill="1" applyBorder="1" applyAlignment="1" applyProtection="1">
      <alignment horizontal="center" vertical="center"/>
    </xf>
    <xf numFmtId="3" fontId="12" fillId="6" borderId="4" xfId="0" applyNumberFormat="1" applyFont="1" applyFill="1" applyBorder="1" applyAlignment="1" applyProtection="1">
      <alignment horizontal="center" vertical="center"/>
    </xf>
    <xf numFmtId="0" fontId="51" fillId="2" borderId="0" xfId="0" applyFont="1" applyFill="1" applyAlignment="1" applyProtection="1">
      <alignment horizontal="left" vertical="top" wrapText="1"/>
    </xf>
    <xf numFmtId="0" fontId="30" fillId="2" borderId="0" xfId="0"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3" fontId="63" fillId="2" borderId="8" xfId="6" applyNumberFormat="1" applyFont="1" applyFill="1" applyBorder="1" applyAlignment="1" applyProtection="1">
      <alignment horizontal="right"/>
    </xf>
    <xf numFmtId="3" fontId="63" fillId="2" borderId="5" xfId="6" applyNumberFormat="1" applyFont="1" applyFill="1" applyBorder="1" applyAlignment="1" applyProtection="1">
      <alignment horizontal="right"/>
    </xf>
    <xf numFmtId="3" fontId="59" fillId="0" borderId="11" xfId="0" applyNumberFormat="1" applyFont="1" applyBorder="1" applyAlignment="1" applyProtection="1">
      <alignment horizontal="center" vertical="top" wrapText="1"/>
    </xf>
    <xf numFmtId="3" fontId="59" fillId="0" borderId="9" xfId="0" applyNumberFormat="1" applyFont="1" applyBorder="1" applyAlignment="1" applyProtection="1">
      <alignment horizontal="center" vertical="top" wrapText="1"/>
    </xf>
    <xf numFmtId="3" fontId="64" fillId="2" borderId="8" xfId="0" applyNumberFormat="1" applyFont="1" applyFill="1" applyBorder="1" applyAlignment="1" applyProtection="1">
      <alignment horizontal="right" vertical="center" wrapText="1"/>
    </xf>
    <xf numFmtId="3" fontId="64" fillId="2" borderId="5" xfId="0" applyNumberFormat="1" applyFont="1" applyFill="1" applyBorder="1" applyAlignment="1" applyProtection="1">
      <alignment horizontal="right" vertical="center" wrapText="1"/>
    </xf>
    <xf numFmtId="37" fontId="60" fillId="4" borderId="9" xfId="6" applyNumberFormat="1" applyFont="1" applyFill="1" applyBorder="1" applyAlignment="1" applyProtection="1">
      <alignment horizontal="center" vertical="center" wrapText="1"/>
    </xf>
    <xf numFmtId="37" fontId="60" fillId="4" borderId="48" xfId="6" applyNumberFormat="1" applyFont="1" applyFill="1" applyBorder="1" applyAlignment="1" applyProtection="1">
      <alignment horizontal="center" vertical="center" wrapText="1"/>
    </xf>
    <xf numFmtId="37" fontId="60" fillId="4" borderId="48" xfId="6" applyNumberFormat="1" applyFont="1" applyFill="1" applyBorder="1" applyAlignment="1" applyProtection="1">
      <alignment horizontal="center" vertical="center"/>
    </xf>
    <xf numFmtId="37" fontId="60" fillId="4" borderId="11" xfId="6" applyNumberFormat="1" applyFont="1" applyFill="1" applyBorder="1" applyAlignment="1" applyProtection="1">
      <alignment horizontal="center" vertical="center" wrapText="1"/>
    </xf>
    <xf numFmtId="37" fontId="60" fillId="6" borderId="7" xfId="6" applyNumberFormat="1" applyFont="1" applyFill="1" applyBorder="1" applyAlignment="1" applyProtection="1">
      <alignment horizontal="center" vertical="center"/>
    </xf>
    <xf numFmtId="37" fontId="60" fillId="6" borderId="0" xfId="6" applyNumberFormat="1" applyFont="1" applyFill="1" applyBorder="1" applyAlignment="1" applyProtection="1">
      <alignment horizontal="center" vertical="center"/>
    </xf>
    <xf numFmtId="37" fontId="60" fillId="6" borderId="3" xfId="6" applyNumberFormat="1" applyFont="1" applyFill="1" applyBorder="1" applyAlignment="1" applyProtection="1">
      <alignment horizontal="center" vertical="center"/>
    </xf>
    <xf numFmtId="37" fontId="60" fillId="6" borderId="48" xfId="6" applyNumberFormat="1" applyFont="1" applyFill="1" applyBorder="1" applyAlignment="1" applyProtection="1">
      <alignment horizontal="center" vertical="center"/>
    </xf>
    <xf numFmtId="37" fontId="60" fillId="6" borderId="11" xfId="6" applyNumberFormat="1" applyFont="1" applyFill="1" applyBorder="1" applyAlignment="1" applyProtection="1">
      <alignment horizontal="center" vertical="center" wrapText="1"/>
    </xf>
    <xf numFmtId="0" fontId="60" fillId="6" borderId="7" xfId="0" applyFont="1" applyFill="1" applyBorder="1" applyAlignment="1" applyProtection="1">
      <alignment horizontal="center"/>
    </xf>
    <xf numFmtId="0" fontId="60" fillId="6" borderId="0" xfId="0" applyFont="1" applyFill="1" applyBorder="1" applyAlignment="1" applyProtection="1">
      <alignment horizontal="center"/>
    </xf>
    <xf numFmtId="0" fontId="60" fillId="6" borderId="3" xfId="0" applyFont="1" applyFill="1" applyBorder="1" applyAlignment="1" applyProtection="1">
      <alignment horizontal="center"/>
    </xf>
    <xf numFmtId="0" fontId="60" fillId="6" borderId="9" xfId="0" applyFont="1" applyFill="1" applyBorder="1" applyAlignment="1" applyProtection="1">
      <alignment horizontal="center" vertical="center"/>
    </xf>
    <xf numFmtId="0" fontId="60" fillId="6" borderId="48" xfId="0" applyFont="1" applyFill="1" applyBorder="1" applyAlignment="1" applyProtection="1">
      <alignment horizontal="center" vertical="center"/>
    </xf>
    <xf numFmtId="0" fontId="60" fillId="6" borderId="48" xfId="0" applyFont="1" applyFill="1" applyBorder="1" applyAlignment="1" applyProtection="1">
      <alignment horizontal="center" vertical="center" wrapText="1"/>
    </xf>
    <xf numFmtId="0" fontId="60" fillId="6" borderId="11" xfId="0" applyFont="1" applyFill="1" applyBorder="1" applyAlignment="1" applyProtection="1">
      <alignment horizontal="center" vertical="center" wrapText="1"/>
    </xf>
    <xf numFmtId="0" fontId="64" fillId="2" borderId="0" xfId="0" applyFont="1" applyFill="1" applyBorder="1" applyAlignment="1" applyProtection="1">
      <alignment horizontal="left" vertical="center" wrapText="1"/>
    </xf>
    <xf numFmtId="0" fontId="60" fillId="6" borderId="4" xfId="0" applyFont="1" applyFill="1" applyBorder="1" applyAlignment="1" applyProtection="1">
      <alignment horizontal="center"/>
    </xf>
    <xf numFmtId="0" fontId="60" fillId="6" borderId="6" xfId="0" applyFont="1" applyFill="1" applyBorder="1" applyAlignment="1" applyProtection="1">
      <alignment horizontal="center"/>
    </xf>
    <xf numFmtId="0" fontId="60" fillId="6" borderId="1" xfId="0" applyFont="1" applyFill="1" applyBorder="1" applyAlignment="1" applyProtection="1">
      <alignment horizontal="center"/>
    </xf>
    <xf numFmtId="0" fontId="73" fillId="7" borderId="7" xfId="0" applyFont="1" applyFill="1" applyBorder="1" applyAlignment="1" applyProtection="1">
      <alignment horizontal="center" vertical="center"/>
    </xf>
    <xf numFmtId="0" fontId="73" fillId="7" borderId="6" xfId="0" applyFont="1" applyFill="1" applyBorder="1" applyAlignment="1" applyProtection="1">
      <alignment horizontal="center" vertical="center"/>
    </xf>
    <xf numFmtId="0" fontId="73" fillId="7" borderId="0" xfId="0" applyFont="1" applyFill="1" applyBorder="1" applyAlignment="1" applyProtection="1">
      <alignment horizontal="center" vertical="center"/>
    </xf>
    <xf numFmtId="0" fontId="73" fillId="7" borderId="1" xfId="0" applyFont="1" applyFill="1" applyBorder="1" applyAlignment="1" applyProtection="1">
      <alignment horizontal="center" vertical="center"/>
    </xf>
    <xf numFmtId="0" fontId="73" fillId="7" borderId="3" xfId="0" applyFont="1" applyFill="1" applyBorder="1" applyAlignment="1" applyProtection="1">
      <alignment horizontal="center" vertical="center"/>
    </xf>
    <xf numFmtId="0" fontId="73" fillId="7" borderId="4" xfId="0" applyFont="1" applyFill="1" applyBorder="1" applyAlignment="1" applyProtection="1">
      <alignment horizontal="center" vertical="center"/>
    </xf>
    <xf numFmtId="0" fontId="73" fillId="7" borderId="48" xfId="0" applyFont="1" applyFill="1" applyBorder="1" applyAlignment="1" applyProtection="1">
      <alignment horizontal="center" vertical="center" wrapText="1"/>
    </xf>
    <xf numFmtId="0" fontId="73" fillId="7" borderId="11" xfId="0" applyFont="1" applyFill="1" applyBorder="1" applyAlignment="1" applyProtection="1">
      <alignment horizontal="center" vertical="center" wrapText="1"/>
    </xf>
    <xf numFmtId="0" fontId="73" fillId="7" borderId="7" xfId="0" applyFont="1" applyFill="1" applyBorder="1" applyAlignment="1" applyProtection="1">
      <alignment horizontal="center"/>
    </xf>
    <xf numFmtId="0" fontId="73" fillId="7" borderId="0" xfId="0" applyFont="1" applyFill="1" applyBorder="1" applyAlignment="1" applyProtection="1">
      <alignment horizontal="center"/>
    </xf>
    <xf numFmtId="0" fontId="73" fillId="7" borderId="3" xfId="0" applyFont="1" applyFill="1" applyBorder="1" applyAlignment="1" applyProtection="1">
      <alignment horizontal="center"/>
    </xf>
    <xf numFmtId="0" fontId="16" fillId="2" borderId="0" xfId="0" applyFont="1" applyFill="1" applyBorder="1" applyAlignment="1" applyProtection="1">
      <alignment horizontal="left" vertical="top" wrapText="1"/>
    </xf>
    <xf numFmtId="0" fontId="16" fillId="2" borderId="1" xfId="0" applyFont="1" applyFill="1" applyBorder="1" applyAlignment="1" applyProtection="1">
      <alignment horizontal="left" vertical="top" wrapText="1"/>
    </xf>
    <xf numFmtId="0" fontId="60" fillId="7" borderId="9" xfId="0" applyFont="1" applyFill="1" applyBorder="1" applyAlignment="1" applyProtection="1">
      <alignment horizontal="center" vertical="center"/>
    </xf>
    <xf numFmtId="0" fontId="60" fillId="7" borderId="48" xfId="0" applyFont="1" applyFill="1" applyBorder="1" applyAlignment="1" applyProtection="1">
      <alignment horizontal="center" vertical="center"/>
    </xf>
    <xf numFmtId="0" fontId="60" fillId="7" borderId="48" xfId="0" applyFont="1" applyFill="1" applyBorder="1" applyAlignment="1" applyProtection="1">
      <alignment horizontal="center" vertical="center" wrapText="1"/>
    </xf>
    <xf numFmtId="0" fontId="60" fillId="7" borderId="11" xfId="0" applyFont="1" applyFill="1" applyBorder="1" applyAlignment="1" applyProtection="1">
      <alignment horizontal="center" vertical="center" wrapText="1"/>
    </xf>
    <xf numFmtId="0" fontId="60" fillId="7" borderId="3" xfId="0" applyFont="1" applyFill="1" applyBorder="1" applyAlignment="1" applyProtection="1">
      <alignment horizontal="center"/>
    </xf>
    <xf numFmtId="0" fontId="60" fillId="7" borderId="7" xfId="0" applyFont="1" applyFill="1" applyBorder="1" applyAlignment="1" applyProtection="1">
      <alignment horizontal="center"/>
    </xf>
    <xf numFmtId="0" fontId="60" fillId="7" borderId="0" xfId="0" applyFont="1" applyFill="1" applyBorder="1" applyAlignment="1" applyProtection="1">
      <alignment horizontal="center"/>
    </xf>
    <xf numFmtId="0" fontId="0" fillId="2" borderId="48" xfId="0" applyFont="1" applyFill="1" applyBorder="1" applyAlignment="1" applyProtection="1">
      <alignment horizontal="center"/>
      <protection locked="0"/>
    </xf>
    <xf numFmtId="0" fontId="0" fillId="2" borderId="48" xfId="0" applyFont="1" applyFill="1" applyBorder="1" applyAlignment="1" applyProtection="1">
      <alignment horizontal="right"/>
      <protection locked="0"/>
    </xf>
    <xf numFmtId="0" fontId="0" fillId="2" borderId="11" xfId="0" applyFont="1" applyFill="1" applyBorder="1" applyAlignment="1" applyProtection="1">
      <alignment horizontal="center"/>
      <protection locked="0"/>
    </xf>
    <xf numFmtId="0" fontId="0" fillId="2" borderId="9" xfId="0" applyFont="1" applyFill="1" applyBorder="1" applyAlignment="1" applyProtection="1">
      <alignment horizontal="center"/>
      <protection locked="0"/>
    </xf>
    <xf numFmtId="0" fontId="0" fillId="2" borderId="11" xfId="0" applyFont="1" applyFill="1" applyBorder="1" applyAlignment="1" applyProtection="1">
      <alignment horizontal="right"/>
      <protection locked="0"/>
    </xf>
    <xf numFmtId="0" fontId="0" fillId="2" borderId="9" xfId="0" applyFont="1" applyFill="1" applyBorder="1" applyAlignment="1" applyProtection="1">
      <alignment horizontal="right"/>
      <protection locked="0"/>
    </xf>
    <xf numFmtId="0" fontId="60" fillId="6" borderId="2" xfId="0" applyFont="1" applyFill="1" applyBorder="1" applyAlignment="1" applyProtection="1">
      <alignment horizontal="center"/>
      <protection locked="0"/>
    </xf>
    <xf numFmtId="0" fontId="60" fillId="6" borderId="0" xfId="0" applyFont="1" applyFill="1" applyBorder="1" applyAlignment="1" applyProtection="1">
      <alignment horizontal="center"/>
      <protection locked="0"/>
    </xf>
    <xf numFmtId="0" fontId="60" fillId="6" borderId="1" xfId="0" applyFont="1" applyFill="1" applyBorder="1" applyAlignment="1" applyProtection="1">
      <alignment horizontal="center"/>
      <protection locked="0"/>
    </xf>
    <xf numFmtId="0" fontId="65" fillId="2" borderId="48" xfId="0" applyFont="1" applyFill="1" applyBorder="1" applyAlignment="1" applyProtection="1">
      <alignment horizontal="center"/>
      <protection locked="0"/>
    </xf>
    <xf numFmtId="0" fontId="87" fillId="2" borderId="11" xfId="0" applyFont="1" applyFill="1" applyBorder="1" applyAlignment="1" applyProtection="1">
      <alignment horizontal="right"/>
      <protection locked="0"/>
    </xf>
    <xf numFmtId="0" fontId="87" fillId="2" borderId="9" xfId="0" applyFont="1" applyFill="1" applyBorder="1" applyAlignment="1" applyProtection="1">
      <alignment horizontal="right"/>
      <protection locked="0"/>
    </xf>
    <xf numFmtId="0" fontId="60" fillId="7" borderId="48" xfId="3" applyFont="1" applyFill="1" applyBorder="1" applyAlignment="1" applyProtection="1">
      <alignment horizontal="center"/>
    </xf>
    <xf numFmtId="0" fontId="60" fillId="7" borderId="2" xfId="0" applyFont="1" applyFill="1" applyBorder="1" applyAlignment="1" applyProtection="1">
      <alignment horizontal="center"/>
    </xf>
    <xf numFmtId="0" fontId="60" fillId="7" borderId="1" xfId="0" applyFont="1" applyFill="1" applyBorder="1" applyAlignment="1" applyProtection="1">
      <alignment horizontal="center"/>
    </xf>
    <xf numFmtId="0" fontId="60" fillId="7" borderId="8" xfId="0" applyFont="1" applyFill="1" applyBorder="1" applyAlignment="1" applyProtection="1">
      <alignment horizontal="center"/>
    </xf>
    <xf numFmtId="0" fontId="60" fillId="7" borderId="6" xfId="0" applyFont="1" applyFill="1" applyBorder="1" applyAlignment="1" applyProtection="1">
      <alignment horizontal="center"/>
    </xf>
    <xf numFmtId="0" fontId="60" fillId="7" borderId="5" xfId="0" applyFont="1" applyFill="1" applyBorder="1" applyAlignment="1" applyProtection="1">
      <alignment horizontal="center"/>
    </xf>
    <xf numFmtId="0" fontId="60" fillId="7" borderId="4" xfId="0" applyFont="1" applyFill="1" applyBorder="1" applyAlignment="1" applyProtection="1">
      <alignment horizontal="center"/>
    </xf>
    <xf numFmtId="0" fontId="60" fillId="6" borderId="11" xfId="0" applyFont="1" applyFill="1" applyBorder="1" applyAlignment="1" applyProtection="1">
      <alignment horizontal="center"/>
      <protection locked="0"/>
    </xf>
    <xf numFmtId="0" fontId="60" fillId="6" borderId="10" xfId="0" applyFont="1" applyFill="1" applyBorder="1" applyAlignment="1" applyProtection="1">
      <alignment horizontal="center"/>
      <protection locked="0"/>
    </xf>
    <xf numFmtId="0" fontId="60" fillId="6" borderId="9" xfId="0" applyFont="1" applyFill="1" applyBorder="1" applyAlignment="1" applyProtection="1">
      <alignment horizontal="center"/>
      <protection locked="0"/>
    </xf>
    <xf numFmtId="0" fontId="60" fillId="6" borderId="8" xfId="0" applyFont="1" applyFill="1" applyBorder="1" applyAlignment="1" applyProtection="1">
      <alignment horizontal="center"/>
      <protection locked="0"/>
    </xf>
    <xf numFmtId="0" fontId="60" fillId="6" borderId="7" xfId="0" applyFont="1" applyFill="1" applyBorder="1" applyAlignment="1" applyProtection="1">
      <alignment horizontal="center"/>
      <protection locked="0"/>
    </xf>
    <xf numFmtId="0" fontId="60" fillId="6" borderId="6" xfId="0" applyFont="1" applyFill="1" applyBorder="1" applyAlignment="1" applyProtection="1">
      <alignment horizontal="center"/>
      <protection locked="0"/>
    </xf>
    <xf numFmtId="0" fontId="60" fillId="6" borderId="5" xfId="0" applyFont="1" applyFill="1" applyBorder="1" applyAlignment="1" applyProtection="1">
      <alignment horizontal="center"/>
      <protection locked="0"/>
    </xf>
    <xf numFmtId="0" fontId="60" fillId="6" borderId="3" xfId="0" applyFont="1" applyFill="1" applyBorder="1" applyAlignment="1" applyProtection="1">
      <alignment horizontal="center"/>
      <protection locked="0"/>
    </xf>
    <xf numFmtId="0" fontId="60" fillId="6" borderId="4" xfId="0" applyFont="1" applyFill="1" applyBorder="1" applyAlignment="1" applyProtection="1">
      <alignment horizontal="center"/>
      <protection locked="0"/>
    </xf>
    <xf numFmtId="0" fontId="65" fillId="2" borderId="0" xfId="0" applyFont="1" applyFill="1" applyAlignment="1" applyProtection="1">
      <alignment horizontal="left"/>
      <protection locked="0"/>
    </xf>
    <xf numFmtId="0" fontId="66" fillId="2" borderId="10" xfId="0" applyFont="1" applyFill="1" applyBorder="1" applyAlignment="1" applyProtection="1">
      <alignment horizontal="left" vertical="center" wrapText="1"/>
      <protection locked="0"/>
    </xf>
    <xf numFmtId="0" fontId="66" fillId="2" borderId="9" xfId="0" applyFont="1" applyFill="1" applyBorder="1" applyAlignment="1" applyProtection="1">
      <alignment horizontal="left" vertical="center" wrapText="1"/>
      <protection locked="0"/>
    </xf>
    <xf numFmtId="0" fontId="65" fillId="2" borderId="0" xfId="0" applyFont="1" applyFill="1" applyAlignment="1" applyProtection="1">
      <alignment horizontal="left" wrapText="1"/>
      <protection locked="0"/>
    </xf>
    <xf numFmtId="0" fontId="65" fillId="2" borderId="3"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left" vertical="center" wrapText="1"/>
      <protection locked="0"/>
    </xf>
    <xf numFmtId="0" fontId="65" fillId="2" borderId="10" xfId="0" applyFont="1" applyFill="1" applyBorder="1" applyAlignment="1" applyProtection="1">
      <alignment horizontal="left" vertical="center" wrapText="1"/>
      <protection locked="0"/>
    </xf>
    <xf numFmtId="0" fontId="65" fillId="2" borderId="9" xfId="0" applyFont="1" applyFill="1" applyBorder="1" applyAlignment="1" applyProtection="1">
      <alignment horizontal="left" vertical="center" wrapText="1"/>
      <protection locked="0"/>
    </xf>
    <xf numFmtId="0" fontId="65" fillId="2" borderId="53" xfId="0" applyFont="1" applyFill="1" applyBorder="1" applyAlignment="1" applyProtection="1">
      <alignment horizontal="left" vertical="top" wrapText="1" indent="1"/>
      <protection locked="0"/>
    </xf>
    <xf numFmtId="0" fontId="65" fillId="2" borderId="54" xfId="0" applyFont="1" applyFill="1" applyBorder="1" applyAlignment="1" applyProtection="1">
      <alignment horizontal="left" vertical="top" wrapText="1" indent="1"/>
      <protection locked="0"/>
    </xf>
    <xf numFmtId="0" fontId="16" fillId="2" borderId="0" xfId="0" applyFont="1" applyFill="1" applyBorder="1" applyAlignment="1" applyProtection="1">
      <alignment horizontal="justify" vertical="center" wrapText="1"/>
    </xf>
    <xf numFmtId="0" fontId="16" fillId="2" borderId="1" xfId="0" applyFont="1" applyFill="1" applyBorder="1" applyAlignment="1" applyProtection="1">
      <alignment horizontal="justify" vertical="center" wrapText="1"/>
    </xf>
    <xf numFmtId="0" fontId="16" fillId="2" borderId="0"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indent="3"/>
    </xf>
    <xf numFmtId="0" fontId="16" fillId="2" borderId="9" xfId="0" applyFont="1" applyFill="1" applyBorder="1" applyAlignment="1" applyProtection="1">
      <alignment horizontal="left" vertical="center" wrapText="1" indent="3"/>
    </xf>
    <xf numFmtId="0" fontId="60" fillId="7" borderId="7" xfId="0" applyFont="1" applyFill="1" applyBorder="1" applyAlignment="1" applyProtection="1">
      <alignment horizontal="center" vertical="center"/>
    </xf>
    <xf numFmtId="0" fontId="60" fillId="7" borderId="6" xfId="0" applyFont="1" applyFill="1" applyBorder="1" applyAlignment="1" applyProtection="1">
      <alignment horizontal="center" vertical="center"/>
    </xf>
    <xf numFmtId="0" fontId="60" fillId="7" borderId="0" xfId="0" applyFont="1" applyFill="1" applyBorder="1" applyAlignment="1" applyProtection="1">
      <alignment horizontal="center" vertical="center"/>
    </xf>
    <xf numFmtId="0" fontId="60" fillId="7" borderId="1" xfId="0" applyFont="1" applyFill="1" applyBorder="1" applyAlignment="1" applyProtection="1">
      <alignment horizontal="center" vertical="center"/>
    </xf>
    <xf numFmtId="0" fontId="60" fillId="7" borderId="3" xfId="0" applyFont="1" applyFill="1" applyBorder="1" applyAlignment="1" applyProtection="1">
      <alignment horizontal="center" vertical="center"/>
    </xf>
    <xf numFmtId="0" fontId="60" fillId="7" borderId="4" xfId="0" applyFont="1" applyFill="1" applyBorder="1" applyAlignment="1" applyProtection="1">
      <alignment horizontal="center" vertical="center"/>
    </xf>
    <xf numFmtId="0" fontId="59" fillId="2" borderId="3" xfId="0" applyNumberFormat="1" applyFont="1" applyFill="1" applyBorder="1" applyAlignment="1" applyProtection="1">
      <alignment horizontal="center"/>
      <protection locked="0"/>
    </xf>
    <xf numFmtId="0" fontId="60" fillId="2" borderId="0" xfId="0" applyFont="1" applyFill="1" applyBorder="1" applyAlignment="1">
      <alignment horizontal="center"/>
    </xf>
    <xf numFmtId="0" fontId="60" fillId="2" borderId="0" xfId="1" applyNumberFormat="1" applyFont="1" applyFill="1" applyBorder="1" applyAlignment="1">
      <alignment horizontal="center" vertical="center"/>
    </xf>
    <xf numFmtId="0" fontId="57" fillId="2" borderId="0" xfId="0" applyFont="1" applyFill="1" applyBorder="1" applyAlignment="1" applyProtection="1">
      <alignment vertical="center" wrapText="1"/>
      <protection locked="0"/>
    </xf>
    <xf numFmtId="0" fontId="67" fillId="2" borderId="0" xfId="0" applyFont="1" applyFill="1" applyBorder="1" applyAlignment="1" applyProtection="1">
      <alignment wrapText="1"/>
      <protection locked="0"/>
    </xf>
    <xf numFmtId="0" fontId="80" fillId="2" borderId="0" xfId="0" applyFont="1" applyFill="1" applyAlignment="1" applyProtection="1">
      <alignment horizontal="center"/>
    </xf>
    <xf numFmtId="0" fontId="60" fillId="2" borderId="0" xfId="0" applyFont="1" applyFill="1" applyBorder="1" applyAlignment="1" applyProtection="1">
      <alignment horizontal="center" vertical="center"/>
    </xf>
    <xf numFmtId="0" fontId="60" fillId="2" borderId="3" xfId="0" applyNumberFormat="1" applyFont="1" applyFill="1" applyBorder="1" applyAlignment="1" applyProtection="1">
      <alignment horizontal="center"/>
    </xf>
    <xf numFmtId="0" fontId="80" fillId="2" borderId="0" xfId="0" applyFont="1" applyFill="1" applyBorder="1" applyAlignment="1" applyProtection="1">
      <alignment horizontal="center" vertical="center"/>
    </xf>
    <xf numFmtId="0" fontId="80" fillId="2" borderId="48" xfId="0" applyFont="1" applyFill="1" applyBorder="1" applyAlignment="1" applyProtection="1">
      <alignment horizontal="center" vertical="center" wrapText="1"/>
    </xf>
    <xf numFmtId="0" fontId="60" fillId="7" borderId="8" xfId="0" applyFont="1" applyFill="1" applyBorder="1" applyAlignment="1" applyProtection="1">
      <alignment horizontal="center" vertical="center"/>
    </xf>
    <xf numFmtId="0" fontId="60" fillId="7" borderId="2" xfId="0" applyFont="1" applyFill="1" applyBorder="1" applyAlignment="1" applyProtection="1">
      <alignment horizontal="center" vertical="center"/>
    </xf>
    <xf numFmtId="0" fontId="60" fillId="7" borderId="5" xfId="0" applyFont="1" applyFill="1" applyBorder="1" applyAlignment="1" applyProtection="1">
      <alignment horizontal="center" vertical="center"/>
    </xf>
    <xf numFmtId="0" fontId="60" fillId="2" borderId="3" xfId="0" applyNumberFormat="1" applyFont="1" applyFill="1" applyBorder="1" applyAlignment="1" applyProtection="1">
      <alignment horizontal="center"/>
      <protection locked="0"/>
    </xf>
  </cellXfs>
  <cellStyles count="8">
    <cellStyle name="=C:\WINNT\SYSTEM32\COMMAND.COM" xfId="1"/>
    <cellStyle name="Millares" xfId="2" builtinId="3"/>
    <cellStyle name="Millares 2" xfId="5"/>
    <cellStyle name="Moneda" xfId="7" builtinId="4"/>
    <cellStyle name="Normal" xfId="0" builtinId="0"/>
    <cellStyle name="Normal 2" xfId="3"/>
    <cellStyle name="Normal 3" xfId="4"/>
    <cellStyle name="Normal 9" xfId="6"/>
  </cellStyles>
  <dxfs count="0"/>
  <tableStyles count="0" defaultTableStyle="TableStyleMedium2" defaultPivotStyle="PivotStyleLight16"/>
  <colors>
    <mruColors>
      <color rgb="FF3399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4</xdr:col>
      <xdr:colOff>76200</xdr:colOff>
      <xdr:row>11</xdr:row>
      <xdr:rowOff>19048</xdr:rowOff>
    </xdr:from>
    <xdr:to>
      <xdr:col>11</xdr:col>
      <xdr:colOff>609600</xdr:colOff>
      <xdr:row>35</xdr:row>
      <xdr:rowOff>19050</xdr:rowOff>
    </xdr:to>
    <xdr:sp macro="" textlink="">
      <xdr:nvSpPr>
        <xdr:cNvPr id="3" name="2 CuadroTexto"/>
        <xdr:cNvSpPr txBox="1"/>
      </xdr:nvSpPr>
      <xdr:spPr>
        <a:xfrm>
          <a:off x="3124200" y="2114548"/>
          <a:ext cx="5867400" cy="4572002"/>
        </a:xfrm>
        <a:prstGeom prst="rect">
          <a:avLst/>
        </a:prstGeom>
        <a:solidFill>
          <a:schemeClr val="bg1">
            <a:lumMod val="95000"/>
          </a:schemeClr>
        </a:solidFill>
        <a:ln w="3175">
          <a:solidFill>
            <a:srgbClr val="339933"/>
          </a:solidFill>
          <a:prstDash val="lgDashDotDot"/>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s-MX" sz="2000" b="1">
              <a:latin typeface="+mn-lt"/>
            </a:rPr>
            <a:t>INFORMES</a:t>
          </a:r>
          <a:endParaRPr lang="es-MX" sz="2000" b="1" baseline="0">
            <a:latin typeface="+mn-lt"/>
          </a:endParaRPr>
        </a:p>
        <a:p>
          <a:pPr algn="ctr"/>
          <a:r>
            <a:rPr lang="es-MX" sz="2000" b="1">
              <a:latin typeface="+mn-lt"/>
            </a:rPr>
            <a:t>LEY GENERAL DE CONTABILIDAD</a:t>
          </a:r>
          <a:r>
            <a:rPr lang="es-MX" sz="2000" b="1" baseline="0">
              <a:latin typeface="+mn-lt"/>
            </a:rPr>
            <a:t> GUBERNAMENTAL</a:t>
          </a:r>
          <a:endParaRPr lang="es-MX" sz="2000" b="1">
            <a:latin typeface="+mn-lt"/>
          </a:endParaRPr>
        </a:p>
        <a:p>
          <a:pPr algn="ctr"/>
          <a:endParaRPr lang="es-MX" sz="2000" b="1">
            <a:latin typeface="+mn-lt"/>
          </a:endParaRPr>
        </a:p>
        <a:p>
          <a:pPr algn="ctr"/>
          <a:r>
            <a:rPr lang="es-MX" sz="2000" b="1">
              <a:latin typeface="+mn-lt"/>
            </a:rPr>
            <a:t>C</a:t>
          </a:r>
          <a:r>
            <a:rPr lang="es-MX" sz="1800" b="1">
              <a:latin typeface="+mn-lt"/>
            </a:rPr>
            <a:t>RITERIOS GENERALES</a:t>
          </a:r>
        </a:p>
        <a:p>
          <a:pPr algn="ctr"/>
          <a:r>
            <a:rPr lang="es-MX" sz="1800" b="1">
              <a:latin typeface="+mn-lt"/>
            </a:rPr>
            <a:t> P</a:t>
          </a:r>
          <a:r>
            <a:rPr lang="es-MX" sz="1600" b="1">
              <a:latin typeface="+mn-lt"/>
            </a:rPr>
            <a:t>ara el</a:t>
          </a:r>
          <a:r>
            <a:rPr lang="es-MX" sz="1600" b="1" baseline="0">
              <a:latin typeface="+mn-lt"/>
            </a:rPr>
            <a:t> correcto </a:t>
          </a:r>
          <a:r>
            <a:rPr lang="es-MX" sz="1800" b="1">
              <a:latin typeface="+mn-lt"/>
            </a:rPr>
            <a:t>llenado de los formatos.</a:t>
          </a:r>
          <a:endParaRPr lang="es-MX" sz="1600" b="1">
            <a:latin typeface="+mn-lt"/>
          </a:endParaRPr>
        </a:p>
        <a:p>
          <a:endParaRPr lang="es-MX" sz="1400">
            <a:latin typeface="+mn-lt"/>
          </a:endParaRPr>
        </a:p>
        <a:p>
          <a:pPr algn="just"/>
          <a:r>
            <a:rPr lang="es-MX" sz="1400" b="1">
              <a:latin typeface="+mn-lt"/>
            </a:rPr>
            <a:t>      </a:t>
          </a:r>
          <a:r>
            <a:rPr lang="es-MX" sz="1600" b="1">
              <a:latin typeface="+mn-lt"/>
            </a:rPr>
            <a:t> 1.- </a:t>
          </a:r>
          <a:r>
            <a:rPr lang="es-MX" sz="1600">
              <a:latin typeface="+mn-lt"/>
            </a:rPr>
            <a:t>Las cifras deben ser expresadas en  PESOS</a:t>
          </a:r>
          <a:r>
            <a:rPr lang="es-MX" sz="1400">
              <a:latin typeface="+mn-lt"/>
            </a:rPr>
            <a:t>.</a:t>
          </a:r>
        </a:p>
        <a:p>
          <a:pPr algn="just"/>
          <a:endParaRPr lang="es-MX" sz="1400">
            <a:latin typeface="+mn-lt"/>
          </a:endParaRPr>
        </a:p>
        <a:p>
          <a:pPr algn="just"/>
          <a:r>
            <a:rPr lang="es-MX" sz="1600" b="1">
              <a:latin typeface="+mn-lt"/>
            </a:rPr>
            <a:t>      2.- </a:t>
          </a:r>
          <a:r>
            <a:rPr lang="es-MX" sz="1600">
              <a:latin typeface="+mn-lt"/>
            </a:rPr>
            <a:t>No se debe hacer uso de números</a:t>
          </a:r>
          <a:r>
            <a:rPr lang="es-MX" sz="1600" baseline="0">
              <a:latin typeface="+mn-lt"/>
            </a:rPr>
            <a:t> </a:t>
          </a:r>
          <a:r>
            <a:rPr lang="es-MX" sz="1600">
              <a:latin typeface="+mn-lt"/>
            </a:rPr>
            <a:t>DECIMALES, a excepción de  la columna</a:t>
          </a:r>
          <a:r>
            <a:rPr lang="es-MX" sz="1600" baseline="0">
              <a:latin typeface="+mn-lt"/>
            </a:rPr>
            <a:t> de "Porcentajes" para la cual, sólo esté permitido un número decimal.</a:t>
          </a:r>
        </a:p>
        <a:p>
          <a:pPr algn="just"/>
          <a:endParaRPr lang="es-MX" sz="1400">
            <a:latin typeface="+mn-lt"/>
          </a:endParaRPr>
        </a:p>
        <a:p>
          <a:pPr marL="0" indent="0" algn="just"/>
          <a:r>
            <a:rPr lang="es-MX" sz="1600" b="1">
              <a:solidFill>
                <a:schemeClr val="dk1"/>
              </a:solidFill>
              <a:latin typeface="+mn-lt"/>
              <a:ea typeface="+mn-ea"/>
              <a:cs typeface="+mn-cs"/>
            </a:rPr>
            <a:t>      3.- </a:t>
          </a:r>
          <a:r>
            <a:rPr lang="es-MX" sz="1600" b="0">
              <a:solidFill>
                <a:schemeClr val="dk1"/>
              </a:solidFill>
              <a:latin typeface="+mn-lt"/>
              <a:ea typeface="+mn-ea"/>
              <a:cs typeface="+mn-cs"/>
            </a:rPr>
            <a:t>Verificar  que después de finalizar el llenado de cada reporte, no envíe aviso de errores. En caso de que aparezca un error, se deben verificar que las cifras se encuentren capturadas correctamente.</a:t>
          </a:r>
        </a:p>
        <a:p>
          <a:pPr algn="just"/>
          <a:endParaRPr lang="es-MX" sz="1400">
            <a:effectLst/>
          </a:endParaRPr>
        </a:p>
        <a:p>
          <a:pPr algn="just"/>
          <a:endParaRPr lang="es-MX" sz="1400">
            <a:latin typeface="Agency FB" pitchFamily="34" charset="0"/>
          </a:endParaRPr>
        </a:p>
      </xdr:txBody>
    </xdr:sp>
    <xdr:clientData/>
  </xdr:twoCellAnchor>
  <xdr:twoCellAnchor editAs="oneCell">
    <xdr:from>
      <xdr:col>0</xdr:col>
      <xdr:colOff>0</xdr:colOff>
      <xdr:row>0</xdr:row>
      <xdr:rowOff>0</xdr:rowOff>
    </xdr:from>
    <xdr:to>
      <xdr:col>3</xdr:col>
      <xdr:colOff>442966</xdr:colOff>
      <xdr:row>4</xdr:row>
      <xdr:rowOff>85655</xdr:rowOff>
    </xdr:to>
    <xdr:pic>
      <xdr:nvPicPr>
        <xdr:cNvPr id="4" name="3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4716" b="34695"/>
        <a:stretch/>
      </xdr:blipFill>
      <xdr:spPr>
        <a:xfrm>
          <a:off x="0" y="0"/>
          <a:ext cx="2728966" cy="847655"/>
        </a:xfrm>
        <a:prstGeom prst="rect">
          <a:avLst/>
        </a:prstGeom>
      </xdr:spPr>
    </xdr:pic>
    <xdr:clientData/>
  </xdr:twoCellAnchor>
  <xdr:twoCellAnchor>
    <xdr:from>
      <xdr:col>3</xdr:col>
      <xdr:colOff>638175</xdr:colOff>
      <xdr:row>4</xdr:row>
      <xdr:rowOff>85725</xdr:rowOff>
    </xdr:from>
    <xdr:to>
      <xdr:col>12</xdr:col>
      <xdr:colOff>211455</xdr:colOff>
      <xdr:row>10</xdr:row>
      <xdr:rowOff>9525</xdr:rowOff>
    </xdr:to>
    <xdr:sp macro="" textlink="">
      <xdr:nvSpPr>
        <xdr:cNvPr id="5" name="4 CuadroTexto"/>
        <xdr:cNvSpPr txBox="1"/>
      </xdr:nvSpPr>
      <xdr:spPr>
        <a:xfrm>
          <a:off x="2924175" y="847725"/>
          <a:ext cx="6431280" cy="1066800"/>
        </a:xfrm>
        <a:prstGeom prst="rect">
          <a:avLst/>
        </a:prstGeom>
        <a:solidFill>
          <a:sysClr val="window" lastClr="FFFFFF">
            <a:lumMod val="85000"/>
          </a:sysClr>
        </a:solidFill>
        <a:ln w="3175" cap="flat" cmpd="sng" algn="ctr">
          <a:solidFill>
            <a:sysClr val="window" lastClr="FFFFFF">
              <a:lumMod val="50000"/>
            </a:sysClr>
          </a:solidFill>
          <a:prstDash val="lgDashDotDot"/>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2000" b="0" i="0" u="none" strike="noStrike" kern="0" cap="none" spc="0" normalizeH="0" baseline="0" noProof="0">
              <a:ln>
                <a:noFill/>
              </a:ln>
              <a:solidFill>
                <a:sysClr val="windowText" lastClr="000000"/>
              </a:solidFill>
              <a:effectLst/>
              <a:uLnTx/>
              <a:uFillTx/>
              <a:latin typeface="Agency FB" pitchFamily="34" charset="0"/>
              <a:ea typeface="+mn-ea"/>
              <a:cs typeface="+mn-cs"/>
            </a:rPr>
            <a:t>Los cuadros han sido </a:t>
          </a:r>
          <a:r>
            <a:rPr kumimoji="0" lang="es-MX" sz="2000" b="1" i="0" u="none" strike="noStrike" kern="0" cap="none" spc="0" normalizeH="0" baseline="0" noProof="0">
              <a:ln>
                <a:noFill/>
              </a:ln>
              <a:solidFill>
                <a:sysClr val="windowText" lastClr="000000"/>
              </a:solidFill>
              <a:effectLst/>
              <a:uLnTx/>
              <a:uFillTx/>
              <a:latin typeface="Agency FB" pitchFamily="34" charset="0"/>
              <a:ea typeface="+mn-ea"/>
              <a:cs typeface="+mn-cs"/>
            </a:rPr>
            <a:t>modificados</a:t>
          </a:r>
          <a:r>
            <a:rPr kumimoji="0" lang="es-MX" sz="2000" b="0" i="0" u="none" strike="noStrike" kern="0" cap="none" spc="0" normalizeH="0" baseline="0" noProof="0">
              <a:ln>
                <a:noFill/>
              </a:ln>
              <a:solidFill>
                <a:sysClr val="windowText" lastClr="000000"/>
              </a:solidFill>
              <a:effectLst/>
              <a:uLnTx/>
              <a:uFillTx/>
              <a:latin typeface="Agency FB" pitchFamily="34" charset="0"/>
              <a:ea typeface="+mn-ea"/>
              <a:cs typeface="+mn-cs"/>
            </a:rPr>
            <a:t> de acuerdo a la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2000" b="0" i="0" u="none" strike="noStrike" kern="0" cap="none" spc="0" normalizeH="0" baseline="0" noProof="0">
              <a:ln>
                <a:noFill/>
              </a:ln>
              <a:solidFill>
                <a:sysClr val="windowText" lastClr="000000"/>
              </a:solidFill>
              <a:effectLst/>
              <a:uLnTx/>
              <a:uFillTx/>
              <a:latin typeface="Agency FB" pitchFamily="34" charset="0"/>
              <a:ea typeface="+mn-ea"/>
              <a:cs typeface="+mn-cs"/>
            </a:rPr>
            <a:t> </a:t>
          </a:r>
          <a:r>
            <a:rPr kumimoji="0" lang="es-MX" sz="2000" b="1" i="0" u="none" strike="noStrike" kern="0" cap="none" spc="0" normalizeH="0" baseline="0" noProof="0">
              <a:ln>
                <a:noFill/>
              </a:ln>
              <a:solidFill>
                <a:sysClr val="windowText" lastClr="000000"/>
              </a:solidFill>
              <a:effectLst/>
              <a:uLnTx/>
              <a:uFillTx/>
              <a:latin typeface="Agency FB" pitchFamily="34" charset="0"/>
              <a:ea typeface="+mn-ea"/>
              <a:cs typeface="+mn-cs"/>
            </a:rPr>
            <a:t>Última Reforma, </a:t>
          </a:r>
          <a:r>
            <a:rPr kumimoji="0" lang="es-MX" sz="2000" b="0" i="0" u="none" strike="noStrike" kern="0" cap="none" spc="0" normalizeH="0" baseline="0" noProof="0">
              <a:ln>
                <a:noFill/>
              </a:ln>
              <a:solidFill>
                <a:sysClr val="windowText" lastClr="000000"/>
              </a:solidFill>
              <a:effectLst/>
              <a:uLnTx/>
              <a:uFillTx/>
              <a:latin typeface="Agency FB" pitchFamily="34" charset="0"/>
              <a:ea typeface="+mn-ea"/>
              <a:cs typeface="+mn-cs"/>
            </a:rPr>
            <a:t>publicada en el </a:t>
          </a:r>
          <a:r>
            <a:rPr kumimoji="0" lang="es-MX" sz="2000" b="1" i="0" u="none" strike="noStrike" kern="0" cap="none" spc="0" normalizeH="0" baseline="0" noProof="0">
              <a:ln>
                <a:noFill/>
              </a:ln>
              <a:solidFill>
                <a:sysClr val="windowText" lastClr="000000"/>
              </a:solidFill>
              <a:effectLst/>
              <a:uLnTx/>
              <a:uFillTx/>
              <a:latin typeface="Agency FB" pitchFamily="34" charset="0"/>
              <a:ea typeface="+mn-ea"/>
              <a:cs typeface="+mn-cs"/>
            </a:rPr>
            <a:t>Diario Oficial de la Federación (DOF)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2000" b="0" i="0" u="none" strike="noStrike" kern="0" cap="none" spc="0" normalizeH="0" baseline="0" noProof="0">
              <a:ln>
                <a:noFill/>
              </a:ln>
              <a:solidFill>
                <a:sysClr val="windowText" lastClr="000000"/>
              </a:solidFill>
              <a:effectLst/>
              <a:uLnTx/>
              <a:uFillTx/>
              <a:latin typeface="Agency FB" pitchFamily="34" charset="0"/>
              <a:ea typeface="+mn-ea"/>
              <a:cs typeface="+mn-cs"/>
            </a:rPr>
            <a:t>el día  </a:t>
          </a:r>
          <a:r>
            <a:rPr kumimoji="0" lang="es-MX" sz="2000" b="1" i="0" u="none" strike="noStrike" kern="0" cap="none" spc="0" normalizeH="0" baseline="0" noProof="0">
              <a:ln>
                <a:noFill/>
              </a:ln>
              <a:solidFill>
                <a:sysClr val="windowText" lastClr="000000"/>
              </a:solidFill>
              <a:effectLst/>
              <a:uLnTx/>
              <a:uFillTx/>
              <a:latin typeface="Agency FB" pitchFamily="34" charset="0"/>
              <a:ea typeface="+mn-ea"/>
              <a:cs typeface="+mn-cs"/>
            </a:rPr>
            <a:t>30-09-15 "Capitulo VII"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69</xdr:row>
      <xdr:rowOff>0</xdr:rowOff>
    </xdr:from>
    <xdr:to>
      <xdr:col>10</xdr:col>
      <xdr:colOff>9526</xdr:colOff>
      <xdr:row>75</xdr:row>
      <xdr:rowOff>76200</xdr:rowOff>
    </xdr:to>
    <xdr:grpSp>
      <xdr:nvGrpSpPr>
        <xdr:cNvPr id="7" name="6 Grupo"/>
        <xdr:cNvGrpSpPr/>
      </xdr:nvGrpSpPr>
      <xdr:grpSpPr>
        <a:xfrm>
          <a:off x="523876" y="12877800"/>
          <a:ext cx="7962900" cy="1219200"/>
          <a:chOff x="295274" y="14011275"/>
          <a:chExt cx="8069719" cy="1219200"/>
        </a:xfrm>
      </xdr:grpSpPr>
      <xdr:grpSp>
        <xdr:nvGrpSpPr>
          <xdr:cNvPr id="8" name="Agrupar 5"/>
          <xdr:cNvGrpSpPr>
            <a:grpSpLocks/>
          </xdr:cNvGrpSpPr>
        </xdr:nvGrpSpPr>
        <xdr:grpSpPr bwMode="auto">
          <a:xfrm>
            <a:off x="295274" y="14020800"/>
            <a:ext cx="8069719" cy="1209675"/>
            <a:chOff x="3042601" y="10925344"/>
            <a:chExt cx="5223923" cy="650984"/>
          </a:xfrm>
        </xdr:grpSpPr>
        <xdr:sp macro="" textlink="">
          <xdr:nvSpPr>
            <xdr:cNvPr id="10" name="CuadroTexto 3"/>
            <xdr:cNvSpPr txBox="1"/>
          </xdr:nvSpPr>
          <xdr:spPr>
            <a:xfrm>
              <a:off x="3042601" y="10925344"/>
              <a:ext cx="1442844" cy="645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100" b="1"/>
                <a:t>Elaboró </a:t>
              </a:r>
            </a:p>
            <a:p>
              <a:pPr algn="ctr"/>
              <a:endParaRPr lang="es-ES" sz="1100" b="1"/>
            </a:p>
            <a:p>
              <a:pPr algn="ctr"/>
              <a:r>
                <a:rPr lang="es-ES" sz="1100" b="1">
                  <a:solidFill>
                    <a:schemeClr val="tx1"/>
                  </a:solidFill>
                  <a:effectLst/>
                  <a:latin typeface="+mn-lt"/>
                  <a:ea typeface="+mn-ea"/>
                  <a:cs typeface="+mn-cs"/>
                </a:rPr>
                <a:t>__________________________</a:t>
              </a:r>
              <a:endParaRPr lang="es-MX">
                <a:effectLst/>
              </a:endParaRPr>
            </a:p>
            <a:p>
              <a:pPr algn="ctr"/>
              <a:r>
                <a:rPr lang="es-ES" sz="1000" b="1">
                  <a:solidFill>
                    <a:schemeClr val="tx1"/>
                  </a:solidFill>
                  <a:effectLst/>
                  <a:latin typeface="+mn-lt"/>
                  <a:ea typeface="+mn-ea"/>
                  <a:cs typeface="+mn-cs"/>
                </a:rPr>
                <a:t>L.F.C.P.</a:t>
              </a:r>
              <a:r>
                <a:rPr lang="es-ES" sz="1000" b="1" baseline="0">
                  <a:solidFill>
                    <a:schemeClr val="tx1"/>
                  </a:solidFill>
                  <a:effectLst/>
                  <a:latin typeface="+mn-lt"/>
                  <a:ea typeface="+mn-ea"/>
                  <a:cs typeface="+mn-cs"/>
                </a:rPr>
                <a:t> JOSE LUIS PEREZ HERNANDEZ </a:t>
              </a:r>
              <a:endParaRPr lang="es-MX" sz="1000">
                <a:effectLst/>
              </a:endParaRPr>
            </a:p>
            <a:p>
              <a:pPr algn="ctr"/>
              <a:r>
                <a:rPr lang="es-ES" sz="1000" b="1" baseline="0">
                  <a:solidFill>
                    <a:schemeClr val="tx1"/>
                  </a:solidFill>
                  <a:effectLst/>
                  <a:latin typeface="+mn-lt"/>
                  <a:ea typeface="+mn-ea"/>
                  <a:cs typeface="+mn-cs"/>
                </a:rPr>
                <a:t>OFICINA DE RECURSOS FINANCIEROS </a:t>
              </a:r>
              <a:endParaRPr lang="es-MX" sz="1000">
                <a:effectLst/>
              </a:endParaRPr>
            </a:p>
            <a:p>
              <a:pPr algn="ctr"/>
              <a:endParaRPr lang="es-ES" sz="1100" b="1"/>
            </a:p>
            <a:p>
              <a:pPr algn="ctr"/>
              <a:endParaRPr lang="es-ES" sz="1100" b="1"/>
            </a:p>
          </xdr:txBody>
        </xdr:sp>
        <xdr:sp macro="" textlink="">
          <xdr:nvSpPr>
            <xdr:cNvPr id="11" name="CuadroTexto 4"/>
            <xdr:cNvSpPr txBox="1"/>
          </xdr:nvSpPr>
          <xdr:spPr>
            <a:xfrm>
              <a:off x="6348170" y="10925344"/>
              <a:ext cx="1918354" cy="650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100" b="1"/>
                <a:t>Autorizó</a:t>
              </a:r>
            </a:p>
            <a:p>
              <a:pPr algn="ctr"/>
              <a:endParaRPr lang="es-ES" sz="1100" b="1"/>
            </a:p>
            <a:p>
              <a:r>
                <a:rPr lang="es-ES" sz="1100" b="1">
                  <a:solidFill>
                    <a:schemeClr val="tx1"/>
                  </a:solidFill>
                  <a:effectLst/>
                  <a:latin typeface="+mn-lt"/>
                  <a:ea typeface="+mn-ea"/>
                  <a:cs typeface="+mn-cs"/>
                </a:rPr>
                <a:t>________________________________</a:t>
              </a:r>
              <a:endParaRPr lang="es-MX">
                <a:effectLst/>
              </a:endParaRPr>
            </a:p>
            <a:p>
              <a:pPr algn="ctr"/>
              <a:r>
                <a:rPr lang="es-ES" sz="1100" b="1">
                  <a:solidFill>
                    <a:schemeClr val="tx1"/>
                  </a:solidFill>
                  <a:effectLst/>
                  <a:latin typeface="+mn-lt"/>
                  <a:ea typeface="+mn-ea"/>
                  <a:cs typeface="+mn-cs"/>
                </a:rPr>
                <a:t>L.A.E.</a:t>
              </a:r>
              <a:r>
                <a:rPr lang="es-ES" sz="1100" b="1" baseline="0">
                  <a:solidFill>
                    <a:schemeClr val="tx1"/>
                  </a:solidFill>
                  <a:effectLst/>
                  <a:latin typeface="+mn-lt"/>
                  <a:ea typeface="+mn-ea"/>
                  <a:cs typeface="+mn-cs"/>
                </a:rPr>
                <a:t> ANGEL RAFAEL DESCHAMPS FALCÓN </a:t>
              </a:r>
              <a:endParaRPr lang="es-MX">
                <a:effectLst/>
              </a:endParaRPr>
            </a:p>
            <a:p>
              <a:pPr algn="ctr"/>
              <a:r>
                <a:rPr lang="es-ES" sz="1100" b="1">
                  <a:solidFill>
                    <a:schemeClr val="tx1"/>
                  </a:solidFill>
                  <a:effectLst/>
                  <a:latin typeface="+mn-lt"/>
                  <a:ea typeface="+mn-ea"/>
                  <a:cs typeface="+mn-cs"/>
                </a:rPr>
                <a:t>DIRECTOR</a:t>
              </a:r>
              <a:r>
                <a:rPr lang="es-ES" sz="1100" b="1" baseline="0">
                  <a:solidFill>
                    <a:schemeClr val="tx1"/>
                  </a:solidFill>
                  <a:effectLst/>
                  <a:latin typeface="+mn-lt"/>
                  <a:ea typeface="+mn-ea"/>
                  <a:cs typeface="+mn-cs"/>
                </a:rPr>
                <a:t> GENERAL </a:t>
              </a:r>
              <a:endParaRPr lang="es-MX">
                <a:effectLst/>
              </a:endParaRPr>
            </a:p>
            <a:p>
              <a:pPr algn="ctr"/>
              <a:endParaRPr lang="es-ES" sz="1100" b="1"/>
            </a:p>
          </xdr:txBody>
        </xdr:sp>
      </xdr:grpSp>
      <xdr:sp macro="" textlink="">
        <xdr:nvSpPr>
          <xdr:cNvPr id="9" name="CuadroTexto 3"/>
          <xdr:cNvSpPr txBox="1"/>
        </xdr:nvSpPr>
        <xdr:spPr bwMode="auto">
          <a:xfrm>
            <a:off x="2428536" y="14011275"/>
            <a:ext cx="2934040" cy="1200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100" b="1"/>
              <a:t>Verificó</a:t>
            </a:r>
          </a:p>
          <a:p>
            <a:pPr algn="ctr"/>
            <a:endParaRPr lang="es-ES" sz="1100" b="1"/>
          </a:p>
          <a:p>
            <a:r>
              <a:rPr lang="es-ES" sz="1100" b="1">
                <a:solidFill>
                  <a:schemeClr val="tx1"/>
                </a:solidFill>
                <a:effectLst/>
                <a:latin typeface="+mn-lt"/>
                <a:ea typeface="+mn-ea"/>
                <a:cs typeface="+mn-cs"/>
              </a:rPr>
              <a:t>              ___________________________</a:t>
            </a:r>
            <a:endParaRPr lang="es-MX">
              <a:effectLst/>
            </a:endParaRPr>
          </a:p>
          <a:p>
            <a:pPr algn="ctr"/>
            <a:r>
              <a:rPr lang="es-ES" sz="1100" b="1">
                <a:solidFill>
                  <a:schemeClr val="tx1"/>
                </a:solidFill>
                <a:effectLst/>
                <a:latin typeface="+mn-lt"/>
                <a:ea typeface="+mn-ea"/>
                <a:cs typeface="+mn-cs"/>
              </a:rPr>
              <a:t>ARQ. JORGE RUIZ GUTIERREZ</a:t>
            </a:r>
            <a:endParaRPr lang="es-MX">
              <a:effectLst/>
            </a:endParaRPr>
          </a:p>
          <a:p>
            <a:pPr algn="ctr"/>
            <a:r>
              <a:rPr lang="es-ES" sz="1100" b="1">
                <a:solidFill>
                  <a:schemeClr val="tx1"/>
                </a:solidFill>
                <a:effectLst/>
                <a:latin typeface="+mn-lt"/>
                <a:ea typeface="+mn-ea"/>
                <a:cs typeface="+mn-cs"/>
              </a:rPr>
              <a:t>JEFE</a:t>
            </a:r>
            <a:r>
              <a:rPr lang="es-ES" sz="1100" b="1" baseline="0">
                <a:solidFill>
                  <a:schemeClr val="tx1"/>
                </a:solidFill>
                <a:effectLst/>
                <a:latin typeface="+mn-lt"/>
                <a:ea typeface="+mn-ea"/>
                <a:cs typeface="+mn-cs"/>
              </a:rPr>
              <a:t> DEL DEPARTAMENTO ADMINISTRATIVO</a:t>
            </a:r>
            <a:endParaRPr lang="es-MX">
              <a:effectLst/>
            </a:endParaRPr>
          </a:p>
          <a:p>
            <a:pPr algn="ctr"/>
            <a:endParaRPr lang="es-ES" sz="1100" b="1"/>
          </a:p>
          <a:p>
            <a:pPr algn="ctr"/>
            <a:endParaRPr lang="es-ES" sz="1100" b="1"/>
          </a:p>
        </xdr:txBody>
      </xdr:sp>
    </xdr:grpSp>
    <xdr:clientData/>
  </xdr:twoCellAnchor>
  <xdr:oneCellAnchor>
    <xdr:from>
      <xdr:col>1</xdr:col>
      <xdr:colOff>123825</xdr:colOff>
      <xdr:row>1</xdr:row>
      <xdr:rowOff>142875</xdr:rowOff>
    </xdr:from>
    <xdr:ext cx="496290" cy="280205"/>
    <xdr:sp macro="" textlink="">
      <xdr:nvSpPr>
        <xdr:cNvPr id="2" name="1 CuadroTexto"/>
        <xdr:cNvSpPr txBox="1"/>
      </xdr:nvSpPr>
      <xdr:spPr>
        <a:xfrm>
          <a:off x="647700" y="333375"/>
          <a:ext cx="49629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200" b="1"/>
            <a:t>6.1.7</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xdr:col>
      <xdr:colOff>0</xdr:colOff>
      <xdr:row>26</xdr:row>
      <xdr:rowOff>1</xdr:rowOff>
    </xdr:from>
    <xdr:to>
      <xdr:col>5</xdr:col>
      <xdr:colOff>990600</xdr:colOff>
      <xdr:row>32</xdr:row>
      <xdr:rowOff>64523</xdr:rowOff>
    </xdr:to>
    <xdr:grpSp>
      <xdr:nvGrpSpPr>
        <xdr:cNvPr id="5" name="4 Grupo"/>
        <xdr:cNvGrpSpPr/>
      </xdr:nvGrpSpPr>
      <xdr:grpSpPr>
        <a:xfrm>
          <a:off x="371475" y="5219701"/>
          <a:ext cx="7820025" cy="1483747"/>
          <a:chOff x="295274" y="14011275"/>
          <a:chExt cx="7820025" cy="1209679"/>
        </a:xfrm>
      </xdr:grpSpPr>
      <xdr:grpSp>
        <xdr:nvGrpSpPr>
          <xdr:cNvPr id="9" name="Agrupar 5"/>
          <xdr:cNvGrpSpPr>
            <a:grpSpLocks/>
          </xdr:cNvGrpSpPr>
        </xdr:nvGrpSpPr>
        <xdr:grpSpPr bwMode="auto">
          <a:xfrm>
            <a:off x="295274" y="14020804"/>
            <a:ext cx="7820025" cy="1200150"/>
            <a:chOff x="3042601" y="10925344"/>
            <a:chExt cx="5062284" cy="645858"/>
          </a:xfrm>
        </xdr:grpSpPr>
        <xdr:sp macro="" textlink="">
          <xdr:nvSpPr>
            <xdr:cNvPr id="11" name="CuadroTexto 3"/>
            <xdr:cNvSpPr txBox="1"/>
          </xdr:nvSpPr>
          <xdr:spPr>
            <a:xfrm>
              <a:off x="3042601" y="10925344"/>
              <a:ext cx="1442844" cy="645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100" b="1"/>
                <a:t>Elaboró </a:t>
              </a:r>
            </a:p>
            <a:p>
              <a:pPr algn="ctr"/>
              <a:endParaRPr lang="es-ES" sz="1100" b="1"/>
            </a:p>
            <a:p>
              <a:pPr algn="ctr"/>
              <a:endParaRPr lang="es-ES" sz="1100" b="1"/>
            </a:p>
            <a:p>
              <a:pPr algn="ctr"/>
              <a:r>
                <a:rPr lang="es-ES" sz="1000" b="1">
                  <a:solidFill>
                    <a:schemeClr val="tx1"/>
                  </a:solidFill>
                  <a:effectLst/>
                  <a:latin typeface="+mn-lt"/>
                  <a:ea typeface="+mn-ea"/>
                  <a:cs typeface="+mn-cs"/>
                </a:rPr>
                <a:t>__________________________</a:t>
              </a:r>
              <a:endParaRPr lang="es-MX" sz="1000">
                <a:effectLst/>
              </a:endParaRPr>
            </a:p>
            <a:p>
              <a:pPr algn="ctr"/>
              <a:r>
                <a:rPr lang="es-ES" sz="1000" b="1">
                  <a:solidFill>
                    <a:schemeClr val="tx1"/>
                  </a:solidFill>
                  <a:effectLst/>
                  <a:latin typeface="+mn-lt"/>
                  <a:ea typeface="+mn-ea"/>
                  <a:cs typeface="+mn-cs"/>
                </a:rPr>
                <a:t>L.F.C.P.</a:t>
              </a:r>
              <a:r>
                <a:rPr lang="es-ES" sz="1000" b="1" baseline="0">
                  <a:solidFill>
                    <a:schemeClr val="tx1"/>
                  </a:solidFill>
                  <a:effectLst/>
                  <a:latin typeface="+mn-lt"/>
                  <a:ea typeface="+mn-ea"/>
                  <a:cs typeface="+mn-cs"/>
                </a:rPr>
                <a:t> JOSE LUIS PEREZ HERNANDEZ </a:t>
              </a:r>
              <a:endParaRPr lang="es-MX" sz="1000">
                <a:effectLst/>
              </a:endParaRPr>
            </a:p>
            <a:p>
              <a:pPr algn="ctr"/>
              <a:r>
                <a:rPr lang="es-ES" sz="1000" b="1" baseline="0">
                  <a:solidFill>
                    <a:schemeClr val="tx1"/>
                  </a:solidFill>
                  <a:effectLst/>
                  <a:latin typeface="+mn-lt"/>
                  <a:ea typeface="+mn-ea"/>
                  <a:cs typeface="+mn-cs"/>
                </a:rPr>
                <a:t>OFICINA DE RECURSOS FINANCIEROS </a:t>
              </a:r>
              <a:endParaRPr lang="es-MX" sz="1000">
                <a:effectLst/>
              </a:endParaRPr>
            </a:p>
            <a:p>
              <a:pPr algn="ctr"/>
              <a:endParaRPr lang="es-ES" sz="1100" b="1"/>
            </a:p>
          </xdr:txBody>
        </xdr:sp>
        <xdr:sp macro="" textlink="">
          <xdr:nvSpPr>
            <xdr:cNvPr id="12" name="CuadroTexto 4"/>
            <xdr:cNvSpPr txBox="1"/>
          </xdr:nvSpPr>
          <xdr:spPr>
            <a:xfrm>
              <a:off x="6304414" y="10925344"/>
              <a:ext cx="1800471" cy="584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100" b="1"/>
                <a:t>Autorizó</a:t>
              </a:r>
            </a:p>
            <a:p>
              <a:pPr algn="ctr"/>
              <a:endParaRPr lang="es-ES" sz="1100" b="1"/>
            </a:p>
            <a:p>
              <a:pPr algn="ctr"/>
              <a:endParaRPr lang="es-ES" sz="1100" b="1"/>
            </a:p>
            <a:p>
              <a:pPr algn="ctr"/>
              <a:r>
                <a:rPr lang="es-ES" sz="1100" b="1">
                  <a:solidFill>
                    <a:schemeClr val="tx1"/>
                  </a:solidFill>
                  <a:effectLst/>
                  <a:latin typeface="+mn-lt"/>
                  <a:ea typeface="+mn-ea"/>
                  <a:cs typeface="+mn-cs"/>
                </a:rPr>
                <a:t>________________________________</a:t>
              </a:r>
              <a:endParaRPr lang="es-MX">
                <a:effectLst/>
              </a:endParaRPr>
            </a:p>
            <a:p>
              <a:pPr algn="ctr"/>
              <a:r>
                <a:rPr lang="es-ES" sz="1100" b="1">
                  <a:solidFill>
                    <a:schemeClr val="tx1"/>
                  </a:solidFill>
                  <a:effectLst/>
                  <a:latin typeface="+mn-lt"/>
                  <a:ea typeface="+mn-ea"/>
                  <a:cs typeface="+mn-cs"/>
                </a:rPr>
                <a:t>L.A.E.</a:t>
              </a:r>
              <a:r>
                <a:rPr lang="es-ES" sz="1100" b="1" baseline="0">
                  <a:solidFill>
                    <a:schemeClr val="tx1"/>
                  </a:solidFill>
                  <a:effectLst/>
                  <a:latin typeface="+mn-lt"/>
                  <a:ea typeface="+mn-ea"/>
                  <a:cs typeface="+mn-cs"/>
                </a:rPr>
                <a:t> ANGEL RAFAEL DESCHAMPS FALCÓN</a:t>
              </a:r>
              <a:endParaRPr lang="es-MX">
                <a:effectLst/>
              </a:endParaRPr>
            </a:p>
            <a:p>
              <a:pPr algn="ctr"/>
              <a:r>
                <a:rPr lang="es-ES" sz="1100" b="1">
                  <a:solidFill>
                    <a:schemeClr val="tx1"/>
                  </a:solidFill>
                  <a:effectLst/>
                  <a:latin typeface="+mn-lt"/>
                  <a:ea typeface="+mn-ea"/>
                  <a:cs typeface="+mn-cs"/>
                </a:rPr>
                <a:t>JEFE</a:t>
              </a:r>
              <a:r>
                <a:rPr lang="es-ES" sz="1100" b="1" baseline="0">
                  <a:solidFill>
                    <a:schemeClr val="tx1"/>
                  </a:solidFill>
                  <a:effectLst/>
                  <a:latin typeface="+mn-lt"/>
                  <a:ea typeface="+mn-ea"/>
                  <a:cs typeface="+mn-cs"/>
                </a:rPr>
                <a:t> DEL DEPARTAMENTO ADMINISTRATIVO</a:t>
              </a:r>
              <a:endParaRPr lang="es-MX">
                <a:effectLst/>
              </a:endParaRPr>
            </a:p>
            <a:p>
              <a:pPr algn="ctr"/>
              <a:endParaRPr lang="es-ES" sz="1100" b="1"/>
            </a:p>
          </xdr:txBody>
        </xdr:sp>
      </xdr:grpSp>
      <xdr:sp macro="" textlink="">
        <xdr:nvSpPr>
          <xdr:cNvPr id="10" name="CuadroTexto 3"/>
          <xdr:cNvSpPr txBox="1"/>
        </xdr:nvSpPr>
        <xdr:spPr bwMode="auto">
          <a:xfrm>
            <a:off x="2533649" y="14011275"/>
            <a:ext cx="2828927" cy="1200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100" b="1"/>
              <a:t>Verificó</a:t>
            </a:r>
          </a:p>
          <a:p>
            <a:pPr algn="ctr"/>
            <a:endParaRPr lang="es-ES" sz="1100" b="1"/>
          </a:p>
          <a:p>
            <a:pPr algn="ctr"/>
            <a:endParaRPr lang="es-ES" sz="1100" b="1"/>
          </a:p>
          <a:p>
            <a:pPr algn="ctr"/>
            <a:r>
              <a:rPr lang="es-ES" sz="1000" b="1">
                <a:solidFill>
                  <a:schemeClr val="tx1"/>
                </a:solidFill>
                <a:effectLst/>
                <a:latin typeface="+mn-lt"/>
                <a:ea typeface="+mn-ea"/>
                <a:cs typeface="+mn-cs"/>
              </a:rPr>
              <a:t>___________________________</a:t>
            </a:r>
            <a:endParaRPr lang="es-MX" sz="1000">
              <a:effectLst/>
            </a:endParaRPr>
          </a:p>
          <a:p>
            <a:pPr algn="ctr"/>
            <a:r>
              <a:rPr lang="es-ES" sz="1000" b="1">
                <a:solidFill>
                  <a:schemeClr val="tx1"/>
                </a:solidFill>
                <a:effectLst/>
                <a:latin typeface="+mn-lt"/>
                <a:ea typeface="+mn-ea"/>
                <a:cs typeface="+mn-cs"/>
              </a:rPr>
              <a:t>ARQ. JORGE RUIZ GUTIERREZ</a:t>
            </a:r>
            <a:endParaRPr lang="es-MX" sz="1000">
              <a:effectLst/>
            </a:endParaRPr>
          </a:p>
          <a:p>
            <a:pPr algn="ctr"/>
            <a:r>
              <a:rPr lang="es-ES" sz="1000" b="1">
                <a:solidFill>
                  <a:schemeClr val="tx1"/>
                </a:solidFill>
                <a:effectLst/>
                <a:latin typeface="+mn-lt"/>
                <a:ea typeface="+mn-ea"/>
                <a:cs typeface="+mn-cs"/>
              </a:rPr>
              <a:t>JEFE</a:t>
            </a:r>
            <a:r>
              <a:rPr lang="es-ES" sz="1000" b="1" baseline="0">
                <a:solidFill>
                  <a:schemeClr val="tx1"/>
                </a:solidFill>
                <a:effectLst/>
                <a:latin typeface="+mn-lt"/>
                <a:ea typeface="+mn-ea"/>
                <a:cs typeface="+mn-cs"/>
              </a:rPr>
              <a:t> DEL DEPARTAMENTO ADMINISTRATIVO</a:t>
            </a:r>
            <a:endParaRPr lang="es-MX" sz="1000">
              <a:effectLst/>
            </a:endParaRPr>
          </a:p>
          <a:p>
            <a:pPr algn="ctr"/>
            <a:endParaRPr lang="es-ES" sz="1100" b="1"/>
          </a:p>
        </xdr:txBody>
      </xdr:sp>
    </xdr:grpSp>
    <xdr:clientData/>
  </xdr:twoCellAnchor>
  <xdr:oneCellAnchor>
    <xdr:from>
      <xdr:col>1</xdr:col>
      <xdr:colOff>95250</xdr:colOff>
      <xdr:row>1</xdr:row>
      <xdr:rowOff>161925</xdr:rowOff>
    </xdr:from>
    <xdr:ext cx="500778" cy="280205"/>
    <xdr:sp macro="" textlink="">
      <xdr:nvSpPr>
        <xdr:cNvPr id="2" name="1 CuadroTexto"/>
        <xdr:cNvSpPr txBox="1"/>
      </xdr:nvSpPr>
      <xdr:spPr>
        <a:xfrm>
          <a:off x="466725" y="352425"/>
          <a:ext cx="50077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200" b="1"/>
            <a:t>6.1.8</a:t>
          </a: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1966966</xdr:colOff>
      <xdr:row>4</xdr:row>
      <xdr:rowOff>85655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4716" b="34695"/>
        <a:stretch/>
      </xdr:blipFill>
      <xdr:spPr>
        <a:xfrm>
          <a:off x="0" y="0"/>
          <a:ext cx="2728966" cy="84765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1966966</xdr:colOff>
      <xdr:row>4</xdr:row>
      <xdr:rowOff>85655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4716" b="34695"/>
        <a:stretch/>
      </xdr:blipFill>
      <xdr:spPr>
        <a:xfrm>
          <a:off x="0" y="0"/>
          <a:ext cx="2728966" cy="84765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1966966</xdr:colOff>
      <xdr:row>4</xdr:row>
      <xdr:rowOff>85655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4716" b="34695"/>
        <a:stretch/>
      </xdr:blipFill>
      <xdr:spPr>
        <a:xfrm>
          <a:off x="0" y="0"/>
          <a:ext cx="2728966" cy="847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442966</xdr:colOff>
      <xdr:row>4</xdr:row>
      <xdr:rowOff>85655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4716" b="34695"/>
        <a:stretch/>
      </xdr:blipFill>
      <xdr:spPr>
        <a:xfrm>
          <a:off x="0" y="0"/>
          <a:ext cx="2728966" cy="8476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1965169</xdr:colOff>
      <xdr:row>3</xdr:row>
      <xdr:rowOff>209660</xdr:rowOff>
    </xdr:to>
    <xdr:pic>
      <xdr:nvPicPr>
        <xdr:cNvPr id="4" name="3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4716" b="34695"/>
        <a:stretch/>
      </xdr:blipFill>
      <xdr:spPr>
        <a:xfrm>
          <a:off x="0" y="0"/>
          <a:ext cx="2728966" cy="8476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295274</xdr:colOff>
      <xdr:row>77</xdr:row>
      <xdr:rowOff>85705</xdr:rowOff>
    </xdr:from>
    <xdr:to>
      <xdr:col>7</xdr:col>
      <xdr:colOff>511342</xdr:colOff>
      <xdr:row>84</xdr:row>
      <xdr:rowOff>28583</xdr:rowOff>
    </xdr:to>
    <xdr:grpSp>
      <xdr:nvGrpSpPr>
        <xdr:cNvPr id="8" name="7 Grupo"/>
        <xdr:cNvGrpSpPr/>
      </xdr:nvGrpSpPr>
      <xdr:grpSpPr>
        <a:xfrm>
          <a:off x="295274" y="13982179"/>
          <a:ext cx="8387515" cy="1206193"/>
          <a:chOff x="295274" y="14020800"/>
          <a:chExt cx="8388577" cy="1209675"/>
        </a:xfrm>
      </xdr:grpSpPr>
      <xdr:grpSp>
        <xdr:nvGrpSpPr>
          <xdr:cNvPr id="1058" name="Agrupar 5"/>
          <xdr:cNvGrpSpPr>
            <a:grpSpLocks/>
          </xdr:cNvGrpSpPr>
        </xdr:nvGrpSpPr>
        <xdr:grpSpPr bwMode="auto">
          <a:xfrm>
            <a:off x="295274" y="14020800"/>
            <a:ext cx="8388577" cy="1209675"/>
            <a:chOff x="3042601" y="10925344"/>
            <a:chExt cx="5430336" cy="650984"/>
          </a:xfrm>
        </xdr:grpSpPr>
        <xdr:sp macro="" textlink="">
          <xdr:nvSpPr>
            <xdr:cNvPr id="3" name="CuadroTexto 3"/>
            <xdr:cNvSpPr txBox="1"/>
          </xdr:nvSpPr>
          <xdr:spPr>
            <a:xfrm>
              <a:off x="3042601" y="10925344"/>
              <a:ext cx="1442844" cy="645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100" b="1"/>
                <a:t>Elaboró </a:t>
              </a:r>
            </a:p>
            <a:p>
              <a:pPr algn="ctr"/>
              <a:endParaRPr lang="es-ES" sz="1100" b="1"/>
            </a:p>
            <a:p>
              <a:pPr algn="ctr"/>
              <a:endParaRPr lang="es-ES" sz="1100" b="1"/>
            </a:p>
            <a:p>
              <a:pPr algn="ctr"/>
              <a:r>
                <a:rPr lang="es-ES" sz="1100" b="1"/>
                <a:t>__________________________</a:t>
              </a:r>
            </a:p>
            <a:p>
              <a:pPr algn="ctr"/>
              <a:r>
                <a:rPr lang="es-ES" sz="1000" b="1"/>
                <a:t>L.F.C.P.</a:t>
              </a:r>
              <a:r>
                <a:rPr lang="es-ES" sz="1000" b="1" baseline="0"/>
                <a:t> JOSE LUIS PEREZ HERNANDEZ OFICINA DE RECURSOS FINANCIEROS </a:t>
              </a:r>
              <a:endParaRPr lang="es-ES" sz="1000" b="1"/>
            </a:p>
          </xdr:txBody>
        </xdr:sp>
        <xdr:sp macro="" textlink="">
          <xdr:nvSpPr>
            <xdr:cNvPr id="4" name="CuadroTexto 4"/>
            <xdr:cNvSpPr txBox="1"/>
          </xdr:nvSpPr>
          <xdr:spPr>
            <a:xfrm>
              <a:off x="6618880" y="10925344"/>
              <a:ext cx="1854057" cy="650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100" b="1"/>
                <a:t>Autorizó</a:t>
              </a:r>
            </a:p>
            <a:p>
              <a:pPr algn="ctr"/>
              <a:endParaRPr lang="es-ES" sz="1100" b="1"/>
            </a:p>
            <a:p>
              <a:pPr algn="ctr"/>
              <a:endParaRPr lang="es-ES" sz="1100" b="1"/>
            </a:p>
            <a:p>
              <a:r>
                <a:rPr lang="es-ES" sz="1100" b="1"/>
                <a:t>__________________________________</a:t>
              </a:r>
            </a:p>
            <a:p>
              <a:r>
                <a:rPr lang="es-ES" sz="1100" b="1">
                  <a:solidFill>
                    <a:schemeClr val="tx1"/>
                  </a:solidFill>
                  <a:effectLst/>
                  <a:latin typeface="+mn-lt"/>
                  <a:ea typeface="+mn-ea"/>
                  <a:cs typeface="+mn-cs"/>
                </a:rPr>
                <a:t>L.A.E.ANGEL</a:t>
              </a:r>
              <a:r>
                <a:rPr lang="es-ES" sz="1100" b="1" baseline="0">
                  <a:solidFill>
                    <a:schemeClr val="tx1"/>
                  </a:solidFill>
                  <a:effectLst/>
                  <a:latin typeface="+mn-lt"/>
                  <a:ea typeface="+mn-ea"/>
                  <a:cs typeface="+mn-cs"/>
                </a:rPr>
                <a:t> RAFAEL DESCHAMPS FALCÓN</a:t>
              </a:r>
              <a:endParaRPr lang="es-MX" sz="1100" b="0" baseline="0">
                <a:solidFill>
                  <a:schemeClr val="tx1"/>
                </a:solidFill>
                <a:effectLst/>
                <a:latin typeface="+mn-lt"/>
                <a:ea typeface="+mn-ea"/>
                <a:cs typeface="+mn-cs"/>
              </a:endParaRPr>
            </a:p>
            <a:p>
              <a:r>
                <a:rPr lang="es-MX" sz="1100" b="0" baseline="0">
                  <a:solidFill>
                    <a:schemeClr val="tx1"/>
                  </a:solidFill>
                  <a:effectLst/>
                  <a:latin typeface="+mn-lt"/>
                  <a:ea typeface="+mn-ea"/>
                  <a:cs typeface="+mn-cs"/>
                </a:rPr>
                <a:t>                    </a:t>
              </a:r>
              <a:r>
                <a:rPr lang="es-ES" sz="1100" b="1">
                  <a:solidFill>
                    <a:schemeClr val="tx1"/>
                  </a:solidFill>
                  <a:effectLst/>
                  <a:latin typeface="+mn-lt"/>
                  <a:ea typeface="+mn-ea"/>
                  <a:cs typeface="+mn-cs"/>
                </a:rPr>
                <a:t>DIRECTOR</a:t>
              </a:r>
              <a:r>
                <a:rPr lang="es-ES" sz="1100" b="1" baseline="0">
                  <a:solidFill>
                    <a:schemeClr val="tx1"/>
                  </a:solidFill>
                  <a:effectLst/>
                  <a:latin typeface="+mn-lt"/>
                  <a:ea typeface="+mn-ea"/>
                  <a:cs typeface="+mn-cs"/>
                </a:rPr>
                <a:t> GENERAL </a:t>
              </a:r>
              <a:endParaRPr lang="es-MX">
                <a:effectLst/>
              </a:endParaRPr>
            </a:p>
            <a:p>
              <a:pPr algn="ctr"/>
              <a:r>
                <a:rPr lang="es-ES" sz="1100" b="1"/>
                <a:t>_______________________</a:t>
              </a:r>
            </a:p>
          </xdr:txBody>
        </xdr:sp>
      </xdr:grpSp>
      <xdr:sp macro="" textlink="">
        <xdr:nvSpPr>
          <xdr:cNvPr id="11" name="CuadroTexto 3"/>
          <xdr:cNvSpPr txBox="1"/>
        </xdr:nvSpPr>
        <xdr:spPr bwMode="auto">
          <a:xfrm>
            <a:off x="2677328" y="14025350"/>
            <a:ext cx="2685249" cy="118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100" b="1"/>
              <a:t>Verificó</a:t>
            </a:r>
          </a:p>
          <a:p>
            <a:pPr algn="ctr"/>
            <a:endParaRPr lang="es-ES" sz="1100" b="1"/>
          </a:p>
          <a:p>
            <a:pPr algn="ctr"/>
            <a:endParaRPr lang="es-ES" sz="1100" b="1"/>
          </a:p>
          <a:p>
            <a:pPr algn="ctr"/>
            <a:r>
              <a:rPr lang="es-ES" sz="1100" b="1"/>
              <a:t>___________________________</a:t>
            </a:r>
          </a:p>
          <a:p>
            <a:pPr algn="ctr"/>
            <a:r>
              <a:rPr lang="es-ES" sz="1000" b="1"/>
              <a:t>ARQ. JORGE RUIZ GUTIERREZ</a:t>
            </a:r>
          </a:p>
          <a:p>
            <a:pPr algn="ctr"/>
            <a:r>
              <a:rPr lang="es-ES" sz="1000" b="1"/>
              <a:t>JEFE</a:t>
            </a:r>
            <a:r>
              <a:rPr lang="es-ES" sz="1000" b="1" baseline="0"/>
              <a:t> DEL DEPARTAMENTO ADMINISTRATIVO</a:t>
            </a:r>
            <a:endParaRPr lang="es-ES" sz="1000" b="1"/>
          </a:p>
        </xdr:txBody>
      </xdr:sp>
    </xdr:grpSp>
    <xdr:clientData/>
  </xdr:twoCellAnchor>
  <xdr:oneCellAnchor>
    <xdr:from>
      <xdr:col>1</xdr:col>
      <xdr:colOff>140369</xdr:colOff>
      <xdr:row>1</xdr:row>
      <xdr:rowOff>160421</xdr:rowOff>
    </xdr:from>
    <xdr:ext cx="500778" cy="280205"/>
    <xdr:sp macro="" textlink="">
      <xdr:nvSpPr>
        <xdr:cNvPr id="2" name="1 CuadroTexto"/>
        <xdr:cNvSpPr txBox="1"/>
      </xdr:nvSpPr>
      <xdr:spPr>
        <a:xfrm>
          <a:off x="441158" y="350921"/>
          <a:ext cx="50077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200" b="1"/>
            <a:t>6.1.1</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0</xdr:colOff>
      <xdr:row>54</xdr:row>
      <xdr:rowOff>0</xdr:rowOff>
    </xdr:from>
    <xdr:to>
      <xdr:col>11</xdr:col>
      <xdr:colOff>127000</xdr:colOff>
      <xdr:row>61</xdr:row>
      <xdr:rowOff>38100</xdr:rowOff>
    </xdr:to>
    <xdr:grpSp>
      <xdr:nvGrpSpPr>
        <xdr:cNvPr id="10" name="9 Grupo"/>
        <xdr:cNvGrpSpPr/>
      </xdr:nvGrpSpPr>
      <xdr:grpSpPr>
        <a:xfrm>
          <a:off x="1206500" y="9728200"/>
          <a:ext cx="13830300" cy="1219200"/>
          <a:chOff x="295274" y="14011275"/>
          <a:chExt cx="7915275" cy="1219200"/>
        </a:xfrm>
      </xdr:grpSpPr>
      <xdr:grpSp>
        <xdr:nvGrpSpPr>
          <xdr:cNvPr id="11" name="Agrupar 5"/>
          <xdr:cNvGrpSpPr>
            <a:grpSpLocks/>
          </xdr:cNvGrpSpPr>
        </xdr:nvGrpSpPr>
        <xdr:grpSpPr bwMode="auto">
          <a:xfrm>
            <a:off x="295274" y="14020800"/>
            <a:ext cx="7915275" cy="1209675"/>
            <a:chOff x="3042601" y="10925344"/>
            <a:chExt cx="5123944" cy="650984"/>
          </a:xfrm>
        </xdr:grpSpPr>
        <xdr:sp macro="" textlink="">
          <xdr:nvSpPr>
            <xdr:cNvPr id="13" name="CuadroTexto 3"/>
            <xdr:cNvSpPr txBox="1"/>
          </xdr:nvSpPr>
          <xdr:spPr>
            <a:xfrm>
              <a:off x="3042601" y="10925344"/>
              <a:ext cx="1110423" cy="645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100" b="1"/>
                <a:t>Elaboró </a:t>
              </a:r>
            </a:p>
            <a:p>
              <a:pPr algn="ctr"/>
              <a:endParaRPr lang="es-ES" sz="1100" b="1"/>
            </a:p>
            <a:p>
              <a:pPr algn="ctr"/>
              <a:endParaRPr lang="es-ES" sz="1100" b="1"/>
            </a:p>
            <a:p>
              <a:pPr algn="ctr"/>
              <a:r>
                <a:rPr lang="es-ES" sz="1100" b="1">
                  <a:solidFill>
                    <a:schemeClr val="tx1"/>
                  </a:solidFill>
                  <a:effectLst/>
                  <a:latin typeface="+mn-lt"/>
                  <a:ea typeface="+mn-ea"/>
                  <a:cs typeface="+mn-cs"/>
                </a:rPr>
                <a:t>__________________________</a:t>
              </a:r>
              <a:endParaRPr lang="es-MX">
                <a:effectLst/>
              </a:endParaRPr>
            </a:p>
            <a:p>
              <a:pPr algn="ctr"/>
              <a:r>
                <a:rPr lang="es-ES" sz="1000" b="1">
                  <a:solidFill>
                    <a:schemeClr val="tx1"/>
                  </a:solidFill>
                  <a:effectLst/>
                  <a:latin typeface="+mn-lt"/>
                  <a:ea typeface="+mn-ea"/>
                  <a:cs typeface="+mn-cs"/>
                </a:rPr>
                <a:t>L.F.C.P.</a:t>
              </a:r>
              <a:r>
                <a:rPr lang="es-ES" sz="1000" b="1" baseline="0">
                  <a:solidFill>
                    <a:schemeClr val="tx1"/>
                  </a:solidFill>
                  <a:effectLst/>
                  <a:latin typeface="+mn-lt"/>
                  <a:ea typeface="+mn-ea"/>
                  <a:cs typeface="+mn-cs"/>
                </a:rPr>
                <a:t> JOSE LUIS PEREZ HERNANDEZ</a:t>
              </a:r>
            </a:p>
            <a:p>
              <a:pPr algn="ctr"/>
              <a:r>
                <a:rPr lang="es-ES" sz="1000" b="1" baseline="0">
                  <a:solidFill>
                    <a:schemeClr val="tx1"/>
                  </a:solidFill>
                  <a:effectLst/>
                  <a:latin typeface="+mn-lt"/>
                  <a:ea typeface="+mn-ea"/>
                  <a:cs typeface="+mn-cs"/>
                </a:rPr>
                <a:t> OFICINA DE RECURSOS FINANCIEROS </a:t>
              </a:r>
              <a:endParaRPr lang="es-MX" sz="1000">
                <a:effectLst/>
              </a:endParaRPr>
            </a:p>
            <a:p>
              <a:pPr algn="ctr"/>
              <a:endParaRPr lang="es-ES" sz="1100" b="1"/>
            </a:p>
          </xdr:txBody>
        </xdr:sp>
        <xdr:sp macro="" textlink="">
          <xdr:nvSpPr>
            <xdr:cNvPr id="14" name="CuadroTexto 4"/>
            <xdr:cNvSpPr txBox="1"/>
          </xdr:nvSpPr>
          <xdr:spPr>
            <a:xfrm>
              <a:off x="6618880" y="10925344"/>
              <a:ext cx="1547665" cy="650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100" b="1"/>
                <a:t>Autorizó</a:t>
              </a:r>
            </a:p>
            <a:p>
              <a:pPr algn="ctr"/>
              <a:endParaRPr lang="es-ES" sz="1100" b="1"/>
            </a:p>
            <a:p>
              <a:pPr algn="ctr"/>
              <a:endParaRPr lang="es-ES" sz="1100" b="1"/>
            </a:p>
            <a:p>
              <a:pPr algn="ctr"/>
              <a:r>
                <a:rPr lang="es-ES" sz="1100" b="1">
                  <a:solidFill>
                    <a:schemeClr val="tx1"/>
                  </a:solidFill>
                  <a:effectLst/>
                  <a:latin typeface="+mn-lt"/>
                  <a:ea typeface="+mn-ea"/>
                  <a:cs typeface="+mn-cs"/>
                </a:rPr>
                <a:t>________________________________</a:t>
              </a:r>
              <a:endParaRPr lang="es-MX">
                <a:effectLst/>
              </a:endParaRPr>
            </a:p>
            <a:p>
              <a:pPr algn="ctr"/>
              <a:r>
                <a:rPr lang="es-ES" sz="1100" b="1">
                  <a:solidFill>
                    <a:schemeClr val="tx1"/>
                  </a:solidFill>
                  <a:effectLst/>
                  <a:latin typeface="+mn-lt"/>
                  <a:ea typeface="+mn-ea"/>
                  <a:cs typeface="+mn-cs"/>
                </a:rPr>
                <a:t>L.A.E.</a:t>
              </a:r>
              <a:r>
                <a:rPr lang="es-ES" sz="1100" b="1" baseline="0">
                  <a:solidFill>
                    <a:schemeClr val="tx1"/>
                  </a:solidFill>
                  <a:effectLst/>
                  <a:latin typeface="+mn-lt"/>
                  <a:ea typeface="+mn-ea"/>
                  <a:cs typeface="+mn-cs"/>
                </a:rPr>
                <a:t> ANGEL RAFAEL DESCHAMPS FALCÓN </a:t>
              </a:r>
              <a:endParaRPr lang="es-MX">
                <a:effectLst/>
              </a:endParaRPr>
            </a:p>
            <a:p>
              <a:pPr algn="ctr"/>
              <a:r>
                <a:rPr lang="es-ES" sz="1100" b="1">
                  <a:solidFill>
                    <a:schemeClr val="tx1"/>
                  </a:solidFill>
                  <a:effectLst/>
                  <a:latin typeface="+mn-lt"/>
                  <a:ea typeface="+mn-ea"/>
                  <a:cs typeface="+mn-cs"/>
                </a:rPr>
                <a:t>DIRECTOR</a:t>
              </a:r>
              <a:r>
                <a:rPr lang="es-ES" sz="1100" b="1" baseline="0">
                  <a:solidFill>
                    <a:schemeClr val="tx1"/>
                  </a:solidFill>
                  <a:effectLst/>
                  <a:latin typeface="+mn-lt"/>
                  <a:ea typeface="+mn-ea"/>
                  <a:cs typeface="+mn-cs"/>
                </a:rPr>
                <a:t> GENERAL </a:t>
              </a:r>
              <a:endParaRPr lang="es-MX">
                <a:effectLst/>
              </a:endParaRPr>
            </a:p>
            <a:p>
              <a:pPr algn="ctr"/>
              <a:endParaRPr lang="es-ES" sz="1100" b="1"/>
            </a:p>
          </xdr:txBody>
        </xdr:sp>
      </xdr:grpSp>
      <xdr:sp macro="" textlink="">
        <xdr:nvSpPr>
          <xdr:cNvPr id="12" name="CuadroTexto 3"/>
          <xdr:cNvSpPr txBox="1"/>
        </xdr:nvSpPr>
        <xdr:spPr bwMode="auto">
          <a:xfrm>
            <a:off x="3133725" y="14011275"/>
            <a:ext cx="2228851" cy="1200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100" b="1"/>
              <a:t>Verificó</a:t>
            </a:r>
          </a:p>
          <a:p>
            <a:pPr algn="ctr"/>
            <a:endParaRPr lang="es-ES" sz="1100" b="1"/>
          </a:p>
          <a:p>
            <a:pPr algn="ctr"/>
            <a:endParaRPr lang="es-ES" sz="1100" b="1"/>
          </a:p>
          <a:p>
            <a:pPr algn="ctr"/>
            <a:r>
              <a:rPr lang="es-ES" sz="1100" b="1">
                <a:solidFill>
                  <a:schemeClr val="tx1"/>
                </a:solidFill>
                <a:effectLst/>
                <a:latin typeface="+mn-lt"/>
                <a:ea typeface="+mn-ea"/>
                <a:cs typeface="+mn-cs"/>
              </a:rPr>
              <a:t>___________________________</a:t>
            </a:r>
            <a:endParaRPr lang="es-MX">
              <a:effectLst/>
            </a:endParaRPr>
          </a:p>
          <a:p>
            <a:pPr algn="ctr"/>
            <a:r>
              <a:rPr lang="es-ES" sz="1100" b="1">
                <a:solidFill>
                  <a:schemeClr val="tx1"/>
                </a:solidFill>
                <a:effectLst/>
                <a:latin typeface="+mn-lt"/>
                <a:ea typeface="+mn-ea"/>
                <a:cs typeface="+mn-cs"/>
              </a:rPr>
              <a:t>ARQ. JORGE RUIZ GUTIERREZ</a:t>
            </a:r>
            <a:endParaRPr lang="es-MX">
              <a:effectLst/>
            </a:endParaRPr>
          </a:p>
          <a:p>
            <a:pPr algn="ctr"/>
            <a:r>
              <a:rPr lang="es-ES" sz="1100" b="1">
                <a:solidFill>
                  <a:schemeClr val="tx1"/>
                </a:solidFill>
                <a:effectLst/>
                <a:latin typeface="+mn-lt"/>
                <a:ea typeface="+mn-ea"/>
                <a:cs typeface="+mn-cs"/>
              </a:rPr>
              <a:t>JEFE</a:t>
            </a:r>
            <a:r>
              <a:rPr lang="es-ES" sz="1100" b="1" baseline="0">
                <a:solidFill>
                  <a:schemeClr val="tx1"/>
                </a:solidFill>
                <a:effectLst/>
                <a:latin typeface="+mn-lt"/>
                <a:ea typeface="+mn-ea"/>
                <a:cs typeface="+mn-cs"/>
              </a:rPr>
              <a:t> DEL DEPARTAMENTO ADMINISTRATIVO</a:t>
            </a:r>
            <a:endParaRPr lang="es-MX">
              <a:effectLst/>
            </a:endParaRPr>
          </a:p>
          <a:p>
            <a:pPr algn="ctr"/>
            <a:endParaRPr lang="es-ES" sz="1100" b="1"/>
          </a:p>
        </xdr:txBody>
      </xdr:sp>
    </xdr:grpSp>
    <xdr:clientData/>
  </xdr:twoCellAnchor>
  <xdr:oneCellAnchor>
    <xdr:from>
      <xdr:col>1</xdr:col>
      <xdr:colOff>152400</xdr:colOff>
      <xdr:row>1</xdr:row>
      <xdr:rowOff>152400</xdr:rowOff>
    </xdr:from>
    <xdr:ext cx="500778" cy="280205"/>
    <xdr:sp macro="" textlink="">
      <xdr:nvSpPr>
        <xdr:cNvPr id="2" name="1 CuadroTexto"/>
        <xdr:cNvSpPr txBox="1"/>
      </xdr:nvSpPr>
      <xdr:spPr>
        <a:xfrm>
          <a:off x="1358900" y="342900"/>
          <a:ext cx="50077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200" b="1"/>
            <a:t>6.1.2</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xdr:col>
      <xdr:colOff>0</xdr:colOff>
      <xdr:row>63</xdr:row>
      <xdr:rowOff>85725</xdr:rowOff>
    </xdr:from>
    <xdr:to>
      <xdr:col>8</xdr:col>
      <xdr:colOff>66675</xdr:colOff>
      <xdr:row>70</xdr:row>
      <xdr:rowOff>76200</xdr:rowOff>
    </xdr:to>
    <xdr:grpSp>
      <xdr:nvGrpSpPr>
        <xdr:cNvPr id="7" name="6 Grupo"/>
        <xdr:cNvGrpSpPr/>
      </xdr:nvGrpSpPr>
      <xdr:grpSpPr>
        <a:xfrm>
          <a:off x="381000" y="11839575"/>
          <a:ext cx="8001000" cy="1323975"/>
          <a:chOff x="295274" y="13906500"/>
          <a:chExt cx="8158075" cy="1323975"/>
        </a:xfrm>
      </xdr:grpSpPr>
      <xdr:grpSp>
        <xdr:nvGrpSpPr>
          <xdr:cNvPr id="8" name="Agrupar 5"/>
          <xdr:cNvGrpSpPr>
            <a:grpSpLocks/>
          </xdr:cNvGrpSpPr>
        </xdr:nvGrpSpPr>
        <xdr:grpSpPr bwMode="auto">
          <a:xfrm>
            <a:off x="295274" y="14020800"/>
            <a:ext cx="8158075" cy="1209675"/>
            <a:chOff x="3042601" y="10925344"/>
            <a:chExt cx="5281120" cy="650984"/>
          </a:xfrm>
        </xdr:grpSpPr>
        <xdr:sp macro="" textlink="">
          <xdr:nvSpPr>
            <xdr:cNvPr id="10" name="CuadroTexto 3"/>
            <xdr:cNvSpPr txBox="1"/>
          </xdr:nvSpPr>
          <xdr:spPr>
            <a:xfrm>
              <a:off x="3042601" y="10925344"/>
              <a:ext cx="1442844" cy="645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100" b="1"/>
                <a:t>Elaboró </a:t>
              </a:r>
            </a:p>
            <a:p>
              <a:pPr algn="ctr"/>
              <a:endParaRPr lang="es-ES" sz="1100" b="1"/>
            </a:p>
            <a:p>
              <a:pPr algn="ctr"/>
              <a:endParaRPr lang="es-ES" sz="1100" b="1"/>
            </a:p>
            <a:p>
              <a:pPr algn="ctr"/>
              <a:r>
                <a:rPr lang="es-ES" sz="1100" b="1">
                  <a:solidFill>
                    <a:schemeClr val="tx1"/>
                  </a:solidFill>
                  <a:effectLst/>
                  <a:latin typeface="+mn-lt"/>
                  <a:ea typeface="+mn-ea"/>
                  <a:cs typeface="+mn-cs"/>
                </a:rPr>
                <a:t>__________________________</a:t>
              </a:r>
              <a:endParaRPr lang="es-MX">
                <a:effectLst/>
              </a:endParaRPr>
            </a:p>
            <a:p>
              <a:pPr algn="ctr"/>
              <a:r>
                <a:rPr lang="es-ES" sz="1000" b="1">
                  <a:solidFill>
                    <a:schemeClr val="tx1"/>
                  </a:solidFill>
                  <a:effectLst/>
                  <a:latin typeface="+mn-lt"/>
                  <a:ea typeface="+mn-ea"/>
                  <a:cs typeface="+mn-cs"/>
                </a:rPr>
                <a:t>L.F.C.P.</a:t>
              </a:r>
              <a:r>
                <a:rPr lang="es-ES" sz="1000" b="1" baseline="0">
                  <a:solidFill>
                    <a:schemeClr val="tx1"/>
                  </a:solidFill>
                  <a:effectLst/>
                  <a:latin typeface="+mn-lt"/>
                  <a:ea typeface="+mn-ea"/>
                  <a:cs typeface="+mn-cs"/>
                </a:rPr>
                <a:t> JOSE LUIS PEREZ HERNANDEZ OFICINA DE RECURSOS FINANCIEROS </a:t>
              </a:r>
              <a:endParaRPr lang="es-MX" sz="1000">
                <a:effectLst/>
              </a:endParaRPr>
            </a:p>
            <a:p>
              <a:pPr algn="ctr"/>
              <a:endParaRPr lang="es-ES" sz="1000" b="1"/>
            </a:p>
            <a:p>
              <a:pPr algn="ctr"/>
              <a:endParaRPr lang="es-ES" sz="1100" b="1"/>
            </a:p>
          </xdr:txBody>
        </xdr:sp>
        <xdr:sp macro="" textlink="">
          <xdr:nvSpPr>
            <xdr:cNvPr id="11" name="CuadroTexto 4"/>
            <xdr:cNvSpPr txBox="1"/>
          </xdr:nvSpPr>
          <xdr:spPr>
            <a:xfrm>
              <a:off x="6618880" y="10925344"/>
              <a:ext cx="1704841" cy="650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100" b="1"/>
                <a:t>Autorizó</a:t>
              </a:r>
            </a:p>
            <a:p>
              <a:pPr algn="ctr"/>
              <a:endParaRPr lang="es-ES" sz="1100" b="1"/>
            </a:p>
            <a:p>
              <a:pPr algn="ctr"/>
              <a:endParaRPr lang="es-ES" sz="1100" b="1"/>
            </a:p>
            <a:p>
              <a:pPr algn="ctr"/>
              <a:r>
                <a:rPr lang="es-ES" sz="1100" b="1">
                  <a:solidFill>
                    <a:schemeClr val="tx1"/>
                  </a:solidFill>
                  <a:effectLst/>
                  <a:latin typeface="+mn-lt"/>
                  <a:ea typeface="+mn-ea"/>
                  <a:cs typeface="+mn-cs"/>
                </a:rPr>
                <a:t>________________________________</a:t>
              </a:r>
              <a:endParaRPr lang="es-MX">
                <a:effectLst/>
              </a:endParaRPr>
            </a:p>
            <a:p>
              <a:pPr algn="ctr"/>
              <a:r>
                <a:rPr lang="es-ES" sz="1100" b="1">
                  <a:solidFill>
                    <a:schemeClr val="tx1"/>
                  </a:solidFill>
                  <a:effectLst/>
                  <a:latin typeface="+mn-lt"/>
                  <a:ea typeface="+mn-ea"/>
                  <a:cs typeface="+mn-cs"/>
                </a:rPr>
                <a:t>L.A.E.</a:t>
              </a:r>
              <a:r>
                <a:rPr lang="es-ES" sz="1100" b="1" baseline="0">
                  <a:solidFill>
                    <a:schemeClr val="tx1"/>
                  </a:solidFill>
                  <a:effectLst/>
                  <a:latin typeface="+mn-lt"/>
                  <a:ea typeface="+mn-ea"/>
                  <a:cs typeface="+mn-cs"/>
                </a:rPr>
                <a:t> ANGEL RAFAEL DESCHAMPS FALCÓN</a:t>
              </a:r>
              <a:endParaRPr lang="es-MX">
                <a:effectLst/>
              </a:endParaRPr>
            </a:p>
            <a:p>
              <a:pPr algn="ctr"/>
              <a:r>
                <a:rPr lang="es-ES" sz="1100" b="1">
                  <a:solidFill>
                    <a:schemeClr val="tx1"/>
                  </a:solidFill>
                  <a:effectLst/>
                  <a:latin typeface="+mn-lt"/>
                  <a:ea typeface="+mn-ea"/>
                  <a:cs typeface="+mn-cs"/>
                </a:rPr>
                <a:t>DIRECTOR</a:t>
              </a:r>
              <a:r>
                <a:rPr lang="es-ES" sz="1100" b="1" baseline="0">
                  <a:solidFill>
                    <a:schemeClr val="tx1"/>
                  </a:solidFill>
                  <a:effectLst/>
                  <a:latin typeface="+mn-lt"/>
                  <a:ea typeface="+mn-ea"/>
                  <a:cs typeface="+mn-cs"/>
                </a:rPr>
                <a:t> GENERAL </a:t>
              </a:r>
              <a:endParaRPr lang="es-MX">
                <a:effectLst/>
              </a:endParaRPr>
            </a:p>
            <a:p>
              <a:pPr algn="ctr"/>
              <a:endParaRPr lang="es-ES" sz="1100" b="1"/>
            </a:p>
          </xdr:txBody>
        </xdr:sp>
      </xdr:grpSp>
      <xdr:sp macro="" textlink="">
        <xdr:nvSpPr>
          <xdr:cNvPr id="9" name="CuadroTexto 3"/>
          <xdr:cNvSpPr txBox="1"/>
        </xdr:nvSpPr>
        <xdr:spPr bwMode="auto">
          <a:xfrm>
            <a:off x="2665001" y="13906500"/>
            <a:ext cx="3010718" cy="130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ES" sz="1100" b="1"/>
          </a:p>
          <a:p>
            <a:pPr algn="ctr"/>
            <a:r>
              <a:rPr lang="es-ES" sz="1100" b="1"/>
              <a:t>Verificó</a:t>
            </a:r>
          </a:p>
          <a:p>
            <a:pPr algn="ctr"/>
            <a:endParaRPr lang="es-ES" sz="1100" b="1"/>
          </a:p>
          <a:p>
            <a:pPr algn="ctr"/>
            <a:endParaRPr lang="es-ES" sz="1100" b="1">
              <a:solidFill>
                <a:schemeClr val="tx1"/>
              </a:solidFill>
              <a:effectLst/>
              <a:latin typeface="+mn-lt"/>
              <a:ea typeface="+mn-ea"/>
              <a:cs typeface="+mn-cs"/>
            </a:endParaRPr>
          </a:p>
          <a:p>
            <a:pPr algn="ctr"/>
            <a:r>
              <a:rPr lang="es-ES" sz="1100" b="1">
                <a:solidFill>
                  <a:schemeClr val="tx1"/>
                </a:solidFill>
                <a:effectLst/>
                <a:latin typeface="+mn-lt"/>
                <a:ea typeface="+mn-ea"/>
                <a:cs typeface="+mn-cs"/>
              </a:rPr>
              <a:t>_________________________</a:t>
            </a:r>
            <a:endParaRPr lang="es-MX">
              <a:effectLst/>
            </a:endParaRPr>
          </a:p>
          <a:p>
            <a:pPr algn="ctr"/>
            <a:r>
              <a:rPr lang="es-ES" sz="1000" b="1">
                <a:solidFill>
                  <a:schemeClr val="tx1"/>
                </a:solidFill>
                <a:effectLst/>
                <a:latin typeface="+mn-lt"/>
                <a:ea typeface="+mn-ea"/>
                <a:cs typeface="+mn-cs"/>
              </a:rPr>
              <a:t>ARQ. JORGE RUIZ GUTIERREZ</a:t>
            </a:r>
            <a:endParaRPr lang="es-MX" sz="1000">
              <a:effectLst/>
            </a:endParaRPr>
          </a:p>
          <a:p>
            <a:pPr algn="ctr"/>
            <a:r>
              <a:rPr lang="es-ES" sz="1000" b="1">
                <a:solidFill>
                  <a:schemeClr val="tx1"/>
                </a:solidFill>
                <a:effectLst/>
                <a:latin typeface="+mn-lt"/>
                <a:ea typeface="+mn-ea"/>
                <a:cs typeface="+mn-cs"/>
              </a:rPr>
              <a:t>JEFE</a:t>
            </a:r>
            <a:r>
              <a:rPr lang="es-ES" sz="1000" b="1" baseline="0">
                <a:solidFill>
                  <a:schemeClr val="tx1"/>
                </a:solidFill>
                <a:effectLst/>
                <a:latin typeface="+mn-lt"/>
                <a:ea typeface="+mn-ea"/>
                <a:cs typeface="+mn-cs"/>
              </a:rPr>
              <a:t> DEL DEPARTAMENTO ADMINISTRATIVO</a:t>
            </a:r>
            <a:endParaRPr lang="es-MX" sz="1000">
              <a:effectLst/>
            </a:endParaRPr>
          </a:p>
          <a:p>
            <a:pPr algn="ctr"/>
            <a:endParaRPr lang="es-ES" sz="1100" b="1"/>
          </a:p>
        </xdr:txBody>
      </xdr:sp>
    </xdr:grpSp>
    <xdr:clientData/>
  </xdr:twoCellAnchor>
  <xdr:oneCellAnchor>
    <xdr:from>
      <xdr:col>1</xdr:col>
      <xdr:colOff>114300</xdr:colOff>
      <xdr:row>1</xdr:row>
      <xdr:rowOff>123825</xdr:rowOff>
    </xdr:from>
    <xdr:ext cx="496290" cy="280205"/>
    <xdr:sp macro="" textlink="">
      <xdr:nvSpPr>
        <xdr:cNvPr id="2" name="1 CuadroTexto"/>
        <xdr:cNvSpPr txBox="1"/>
      </xdr:nvSpPr>
      <xdr:spPr>
        <a:xfrm>
          <a:off x="495300" y="238125"/>
          <a:ext cx="49629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200" b="1"/>
            <a:t>6.1.3</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xdr:col>
      <xdr:colOff>0</xdr:colOff>
      <xdr:row>32</xdr:row>
      <xdr:rowOff>0</xdr:rowOff>
    </xdr:from>
    <xdr:to>
      <xdr:col>9</xdr:col>
      <xdr:colOff>161925</xdr:colOff>
      <xdr:row>39</xdr:row>
      <xdr:rowOff>76200</xdr:rowOff>
    </xdr:to>
    <xdr:grpSp>
      <xdr:nvGrpSpPr>
        <xdr:cNvPr id="7" name="6 Grupo"/>
        <xdr:cNvGrpSpPr/>
      </xdr:nvGrpSpPr>
      <xdr:grpSpPr>
        <a:xfrm>
          <a:off x="592409" y="5587226"/>
          <a:ext cx="10256101" cy="1191322"/>
          <a:chOff x="295274" y="14011275"/>
          <a:chExt cx="7915275" cy="1219200"/>
        </a:xfrm>
      </xdr:grpSpPr>
      <xdr:grpSp>
        <xdr:nvGrpSpPr>
          <xdr:cNvPr id="8" name="Agrupar 5"/>
          <xdr:cNvGrpSpPr>
            <a:grpSpLocks/>
          </xdr:cNvGrpSpPr>
        </xdr:nvGrpSpPr>
        <xdr:grpSpPr bwMode="auto">
          <a:xfrm>
            <a:off x="295274" y="14020800"/>
            <a:ext cx="7915275" cy="1209675"/>
            <a:chOff x="3042601" y="10925344"/>
            <a:chExt cx="5123944" cy="650984"/>
          </a:xfrm>
        </xdr:grpSpPr>
        <xdr:sp macro="" textlink="">
          <xdr:nvSpPr>
            <xdr:cNvPr id="10" name="CuadroTexto 3"/>
            <xdr:cNvSpPr txBox="1"/>
          </xdr:nvSpPr>
          <xdr:spPr>
            <a:xfrm>
              <a:off x="3042601" y="10925344"/>
              <a:ext cx="1442844" cy="645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100" b="1"/>
                <a:t>Elaboró </a:t>
              </a:r>
            </a:p>
            <a:p>
              <a:pPr algn="ctr"/>
              <a:endParaRPr lang="es-ES" sz="1100" b="1"/>
            </a:p>
            <a:p>
              <a:pPr algn="ctr"/>
              <a:r>
                <a:rPr lang="es-ES" sz="1100" b="1">
                  <a:solidFill>
                    <a:schemeClr val="tx1"/>
                  </a:solidFill>
                  <a:effectLst/>
                  <a:latin typeface="+mn-lt"/>
                  <a:ea typeface="+mn-ea"/>
                  <a:cs typeface="+mn-cs"/>
                </a:rPr>
                <a:t>__________________________</a:t>
              </a:r>
              <a:endParaRPr lang="es-MX">
                <a:effectLst/>
              </a:endParaRPr>
            </a:p>
            <a:p>
              <a:pPr algn="ctr"/>
              <a:r>
                <a:rPr lang="es-ES" sz="1100" b="1">
                  <a:solidFill>
                    <a:schemeClr val="tx1"/>
                  </a:solidFill>
                  <a:effectLst/>
                  <a:latin typeface="+mn-lt"/>
                  <a:ea typeface="+mn-ea"/>
                  <a:cs typeface="+mn-cs"/>
                </a:rPr>
                <a:t>L.F.C.P.</a:t>
              </a:r>
              <a:r>
                <a:rPr lang="es-ES" sz="1100" b="1" baseline="0">
                  <a:solidFill>
                    <a:schemeClr val="tx1"/>
                  </a:solidFill>
                  <a:effectLst/>
                  <a:latin typeface="+mn-lt"/>
                  <a:ea typeface="+mn-ea"/>
                  <a:cs typeface="+mn-cs"/>
                </a:rPr>
                <a:t> JOSE LUIS PEREZ HERNANDEZ </a:t>
              </a:r>
            </a:p>
            <a:p>
              <a:pPr algn="ctr"/>
              <a:r>
                <a:rPr lang="es-ES" sz="1100" b="1" baseline="0">
                  <a:solidFill>
                    <a:schemeClr val="tx1"/>
                  </a:solidFill>
                  <a:effectLst/>
                  <a:latin typeface="+mn-lt"/>
                  <a:ea typeface="+mn-ea"/>
                  <a:cs typeface="+mn-cs"/>
                </a:rPr>
                <a:t>OFICINA DE RECURSOS FINANCIEROS </a:t>
              </a:r>
              <a:endParaRPr lang="es-MX">
                <a:effectLst/>
              </a:endParaRPr>
            </a:p>
            <a:p>
              <a:pPr algn="ctr"/>
              <a:endParaRPr lang="es-ES" sz="1100" b="1"/>
            </a:p>
            <a:p>
              <a:pPr algn="ctr"/>
              <a:endParaRPr lang="es-ES" sz="1100" b="1"/>
            </a:p>
          </xdr:txBody>
        </xdr:sp>
        <xdr:sp macro="" textlink="">
          <xdr:nvSpPr>
            <xdr:cNvPr id="11" name="CuadroTexto 4"/>
            <xdr:cNvSpPr txBox="1"/>
          </xdr:nvSpPr>
          <xdr:spPr>
            <a:xfrm>
              <a:off x="6618880" y="10925344"/>
              <a:ext cx="1547665" cy="650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100" b="1"/>
                <a:t>Autorizó</a:t>
              </a:r>
            </a:p>
            <a:p>
              <a:pPr algn="ctr"/>
              <a:endParaRPr lang="es-ES" sz="1100" b="1"/>
            </a:p>
            <a:p>
              <a:pPr algn="ctr"/>
              <a:endParaRPr lang="es-ES" sz="1100" b="1"/>
            </a:p>
            <a:p>
              <a:pPr algn="ctr"/>
              <a:r>
                <a:rPr lang="es-ES" sz="1100" b="1">
                  <a:solidFill>
                    <a:schemeClr val="tx1"/>
                  </a:solidFill>
                  <a:effectLst/>
                  <a:latin typeface="+mn-lt"/>
                  <a:ea typeface="+mn-ea"/>
                  <a:cs typeface="+mn-cs"/>
                </a:rPr>
                <a:t>________________________________</a:t>
              </a:r>
              <a:endParaRPr lang="es-MX" sz="1100" b="0">
                <a:solidFill>
                  <a:schemeClr val="tx1"/>
                </a:solidFill>
                <a:effectLst/>
                <a:latin typeface="+mn-lt"/>
                <a:ea typeface="+mn-ea"/>
                <a:cs typeface="+mn-cs"/>
              </a:endParaRPr>
            </a:p>
            <a:p>
              <a:pPr algn="ctr"/>
              <a:r>
                <a:rPr lang="es-MX" sz="1100" b="1">
                  <a:solidFill>
                    <a:schemeClr val="tx1"/>
                  </a:solidFill>
                  <a:effectLst/>
                  <a:latin typeface="+mn-lt"/>
                  <a:ea typeface="+mn-ea"/>
                  <a:cs typeface="+mn-cs"/>
                </a:rPr>
                <a:t>L.A.E.</a:t>
              </a:r>
              <a:r>
                <a:rPr lang="es-MX" sz="1100" b="1" baseline="0">
                  <a:solidFill>
                    <a:schemeClr val="tx1"/>
                  </a:solidFill>
                  <a:effectLst/>
                  <a:latin typeface="+mn-lt"/>
                  <a:ea typeface="+mn-ea"/>
                  <a:cs typeface="+mn-cs"/>
                </a:rPr>
                <a:t> ANGEL RAFAEL DESCHAMPS  FALCÓN</a:t>
              </a:r>
              <a:endParaRPr lang="es-MX" b="1">
                <a:effectLst/>
              </a:endParaRPr>
            </a:p>
            <a:p>
              <a:pPr algn="ctr"/>
              <a:r>
                <a:rPr lang="es-ES" sz="1100" b="1">
                  <a:solidFill>
                    <a:schemeClr val="tx1"/>
                  </a:solidFill>
                  <a:effectLst/>
                  <a:latin typeface="+mn-lt"/>
                  <a:ea typeface="+mn-ea"/>
                  <a:cs typeface="+mn-cs"/>
                </a:rPr>
                <a:t>DIRECTOR</a:t>
              </a:r>
              <a:r>
                <a:rPr lang="es-ES" sz="1100" b="1" baseline="0">
                  <a:solidFill>
                    <a:schemeClr val="tx1"/>
                  </a:solidFill>
                  <a:effectLst/>
                  <a:latin typeface="+mn-lt"/>
                  <a:ea typeface="+mn-ea"/>
                  <a:cs typeface="+mn-cs"/>
                </a:rPr>
                <a:t> GENERAL </a:t>
              </a:r>
              <a:endParaRPr lang="es-MX" b="1">
                <a:effectLst/>
              </a:endParaRPr>
            </a:p>
            <a:p>
              <a:pPr algn="ctr"/>
              <a:endParaRPr lang="es-ES" sz="1100" b="1"/>
            </a:p>
          </xdr:txBody>
        </xdr:sp>
      </xdr:grpSp>
      <xdr:sp macro="" textlink="">
        <xdr:nvSpPr>
          <xdr:cNvPr id="9" name="CuadroTexto 3"/>
          <xdr:cNvSpPr txBox="1"/>
        </xdr:nvSpPr>
        <xdr:spPr bwMode="auto">
          <a:xfrm>
            <a:off x="3133725" y="14011275"/>
            <a:ext cx="2228851" cy="1200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100" b="1"/>
              <a:t>Verificó</a:t>
            </a:r>
          </a:p>
          <a:p>
            <a:pPr algn="ctr"/>
            <a:endParaRPr lang="es-ES" sz="1100" b="1"/>
          </a:p>
          <a:p>
            <a:pPr algn="ctr"/>
            <a:endParaRPr lang="es-ES" sz="1100" b="1"/>
          </a:p>
          <a:p>
            <a:pPr algn="ctr"/>
            <a:r>
              <a:rPr lang="es-ES" sz="1100" b="1">
                <a:solidFill>
                  <a:schemeClr val="tx1"/>
                </a:solidFill>
                <a:effectLst/>
                <a:latin typeface="+mn-lt"/>
                <a:ea typeface="+mn-ea"/>
                <a:cs typeface="+mn-cs"/>
              </a:rPr>
              <a:t>___________________________</a:t>
            </a:r>
            <a:endParaRPr lang="es-MX">
              <a:effectLst/>
            </a:endParaRPr>
          </a:p>
          <a:p>
            <a:pPr algn="ctr"/>
            <a:r>
              <a:rPr lang="es-ES" sz="1100" b="1">
                <a:solidFill>
                  <a:schemeClr val="tx1"/>
                </a:solidFill>
                <a:effectLst/>
                <a:latin typeface="+mn-lt"/>
                <a:ea typeface="+mn-ea"/>
                <a:cs typeface="+mn-cs"/>
              </a:rPr>
              <a:t>ARQ. JORGE RUIZ GUTIERREZ</a:t>
            </a:r>
            <a:endParaRPr lang="es-MX">
              <a:effectLst/>
            </a:endParaRPr>
          </a:p>
          <a:p>
            <a:pPr algn="ctr"/>
            <a:r>
              <a:rPr lang="es-ES" sz="1100" b="1">
                <a:solidFill>
                  <a:schemeClr val="tx1"/>
                </a:solidFill>
                <a:effectLst/>
                <a:latin typeface="+mn-lt"/>
                <a:ea typeface="+mn-ea"/>
                <a:cs typeface="+mn-cs"/>
              </a:rPr>
              <a:t>JEFE</a:t>
            </a:r>
            <a:r>
              <a:rPr lang="es-ES" sz="1100" b="1" baseline="0">
                <a:solidFill>
                  <a:schemeClr val="tx1"/>
                </a:solidFill>
                <a:effectLst/>
                <a:latin typeface="+mn-lt"/>
                <a:ea typeface="+mn-ea"/>
                <a:cs typeface="+mn-cs"/>
              </a:rPr>
              <a:t> DEL DEPARTAMENTO ADMINISTRATIVO</a:t>
            </a:r>
            <a:endParaRPr lang="es-MX">
              <a:effectLst/>
            </a:endParaRPr>
          </a:p>
          <a:p>
            <a:pPr algn="ctr"/>
            <a:endParaRPr lang="es-ES" sz="1100" b="1"/>
          </a:p>
        </xdr:txBody>
      </xdr:sp>
    </xdr:grpSp>
    <xdr:clientData/>
  </xdr:twoCellAnchor>
  <xdr:oneCellAnchor>
    <xdr:from>
      <xdr:col>1</xdr:col>
      <xdr:colOff>116158</xdr:colOff>
      <xdr:row>2</xdr:row>
      <xdr:rowOff>162622</xdr:rowOff>
    </xdr:from>
    <xdr:ext cx="496290" cy="280205"/>
    <xdr:sp macro="" textlink="">
      <xdr:nvSpPr>
        <xdr:cNvPr id="2" name="1 CuadroTexto"/>
        <xdr:cNvSpPr txBox="1"/>
      </xdr:nvSpPr>
      <xdr:spPr>
        <a:xfrm>
          <a:off x="708567" y="418171"/>
          <a:ext cx="49629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200" b="1"/>
            <a:t>6.1.4</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0</xdr:colOff>
      <xdr:row>40</xdr:row>
      <xdr:rowOff>133351</xdr:rowOff>
    </xdr:from>
    <xdr:to>
      <xdr:col>10</xdr:col>
      <xdr:colOff>133350</xdr:colOff>
      <xdr:row>47</xdr:row>
      <xdr:rowOff>104775</xdr:rowOff>
    </xdr:to>
    <xdr:grpSp>
      <xdr:nvGrpSpPr>
        <xdr:cNvPr id="3" name="2 Grupo"/>
        <xdr:cNvGrpSpPr/>
      </xdr:nvGrpSpPr>
      <xdr:grpSpPr>
        <a:xfrm>
          <a:off x="161925" y="7581901"/>
          <a:ext cx="9220200" cy="1304924"/>
          <a:chOff x="295274" y="13954126"/>
          <a:chExt cx="7915275" cy="1304924"/>
        </a:xfrm>
      </xdr:grpSpPr>
      <xdr:grpSp>
        <xdr:nvGrpSpPr>
          <xdr:cNvPr id="4" name="Agrupar 5"/>
          <xdr:cNvGrpSpPr>
            <a:grpSpLocks/>
          </xdr:cNvGrpSpPr>
        </xdr:nvGrpSpPr>
        <xdr:grpSpPr bwMode="auto">
          <a:xfrm>
            <a:off x="295274" y="14020800"/>
            <a:ext cx="7915275" cy="1209675"/>
            <a:chOff x="3042601" y="10925344"/>
            <a:chExt cx="5123944" cy="650984"/>
          </a:xfrm>
        </xdr:grpSpPr>
        <xdr:sp macro="" textlink="">
          <xdr:nvSpPr>
            <xdr:cNvPr id="6" name="CuadroTexto 3"/>
            <xdr:cNvSpPr txBox="1"/>
          </xdr:nvSpPr>
          <xdr:spPr>
            <a:xfrm>
              <a:off x="3042601" y="10925344"/>
              <a:ext cx="1442844" cy="645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100" b="1"/>
                <a:t>Elaboró </a:t>
              </a:r>
            </a:p>
            <a:p>
              <a:pPr algn="ctr"/>
              <a:endParaRPr lang="es-ES" sz="1100" b="1"/>
            </a:p>
            <a:p>
              <a:pPr algn="ctr"/>
              <a:endParaRPr lang="es-ES" sz="1100" b="1"/>
            </a:p>
            <a:p>
              <a:pPr algn="ctr"/>
              <a:r>
                <a:rPr lang="es-ES" sz="1100" b="1">
                  <a:solidFill>
                    <a:schemeClr val="tx1"/>
                  </a:solidFill>
                  <a:effectLst/>
                  <a:latin typeface="+mn-lt"/>
                  <a:ea typeface="+mn-ea"/>
                  <a:cs typeface="+mn-cs"/>
                </a:rPr>
                <a:t>__________________________</a:t>
              </a:r>
              <a:endParaRPr lang="es-MX">
                <a:effectLst/>
              </a:endParaRPr>
            </a:p>
            <a:p>
              <a:pPr algn="ctr"/>
              <a:r>
                <a:rPr lang="es-ES" sz="1100" b="1">
                  <a:solidFill>
                    <a:schemeClr val="tx1"/>
                  </a:solidFill>
                  <a:effectLst/>
                  <a:latin typeface="+mn-lt"/>
                  <a:ea typeface="+mn-ea"/>
                  <a:cs typeface="+mn-cs"/>
                </a:rPr>
                <a:t>L.F.C.P.</a:t>
              </a:r>
              <a:r>
                <a:rPr lang="es-ES" sz="1100" b="1" baseline="0">
                  <a:solidFill>
                    <a:schemeClr val="tx1"/>
                  </a:solidFill>
                  <a:effectLst/>
                  <a:latin typeface="+mn-lt"/>
                  <a:ea typeface="+mn-ea"/>
                  <a:cs typeface="+mn-cs"/>
                </a:rPr>
                <a:t> JOSE LUIS PEREZ HERNANDEZ OFICINA DE RECURSOS FINANCIEROS </a:t>
              </a:r>
              <a:endParaRPr lang="es-MX">
                <a:effectLst/>
              </a:endParaRPr>
            </a:p>
            <a:p>
              <a:pPr algn="ctr"/>
              <a:endParaRPr lang="es-ES" sz="1100" b="1"/>
            </a:p>
          </xdr:txBody>
        </xdr:sp>
        <xdr:sp macro="" textlink="">
          <xdr:nvSpPr>
            <xdr:cNvPr id="7" name="CuadroTexto 4"/>
            <xdr:cNvSpPr txBox="1"/>
          </xdr:nvSpPr>
          <xdr:spPr>
            <a:xfrm>
              <a:off x="6618880" y="10925344"/>
              <a:ext cx="1547665" cy="650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100" b="1"/>
                <a:t>Autorizó</a:t>
              </a:r>
            </a:p>
            <a:p>
              <a:pPr algn="ctr"/>
              <a:endParaRPr lang="es-ES" sz="1100" b="1"/>
            </a:p>
            <a:p>
              <a:pPr algn="ctr"/>
              <a:endParaRPr lang="es-ES" sz="1100" b="1"/>
            </a:p>
            <a:p>
              <a:pPr algn="ctr"/>
              <a:r>
                <a:rPr lang="es-ES" sz="1100" b="1">
                  <a:solidFill>
                    <a:schemeClr val="tx1"/>
                  </a:solidFill>
                  <a:effectLst/>
                  <a:latin typeface="+mn-lt"/>
                  <a:ea typeface="+mn-ea"/>
                  <a:cs typeface="+mn-cs"/>
                </a:rPr>
                <a:t>________________________________</a:t>
              </a:r>
            </a:p>
            <a:p>
              <a:pPr algn="ctr"/>
              <a:r>
                <a:rPr lang="es-ES" sz="1100" b="1">
                  <a:solidFill>
                    <a:schemeClr val="tx1"/>
                  </a:solidFill>
                  <a:effectLst/>
                  <a:latin typeface="+mn-lt"/>
                  <a:ea typeface="+mn-ea"/>
                  <a:cs typeface="+mn-cs"/>
                </a:rPr>
                <a:t>L.A.E.</a:t>
              </a:r>
              <a:r>
                <a:rPr lang="es-ES" sz="1100" b="1" baseline="0">
                  <a:solidFill>
                    <a:schemeClr val="tx1"/>
                  </a:solidFill>
                  <a:effectLst/>
                  <a:latin typeface="+mn-lt"/>
                  <a:ea typeface="+mn-ea"/>
                  <a:cs typeface="+mn-cs"/>
                </a:rPr>
                <a:t> ANGEL RAFAEL DESCHAMPS FALCÓN</a:t>
              </a:r>
              <a:endParaRPr lang="es-MX">
                <a:effectLst/>
              </a:endParaRPr>
            </a:p>
            <a:p>
              <a:pPr algn="ctr"/>
              <a:r>
                <a:rPr lang="es-ES" sz="1100" b="1">
                  <a:solidFill>
                    <a:schemeClr val="tx1"/>
                  </a:solidFill>
                  <a:effectLst/>
                  <a:latin typeface="+mn-lt"/>
                  <a:ea typeface="+mn-ea"/>
                  <a:cs typeface="+mn-cs"/>
                </a:rPr>
                <a:t>DIRECTOR</a:t>
              </a:r>
              <a:r>
                <a:rPr lang="es-ES" sz="1100" b="1" baseline="0">
                  <a:solidFill>
                    <a:schemeClr val="tx1"/>
                  </a:solidFill>
                  <a:effectLst/>
                  <a:latin typeface="+mn-lt"/>
                  <a:ea typeface="+mn-ea"/>
                  <a:cs typeface="+mn-cs"/>
                </a:rPr>
                <a:t> GENERAL </a:t>
              </a:r>
              <a:endParaRPr lang="es-MX">
                <a:effectLst/>
              </a:endParaRPr>
            </a:p>
            <a:p>
              <a:pPr algn="ctr"/>
              <a:endParaRPr lang="es-MX">
                <a:effectLst/>
              </a:endParaRPr>
            </a:p>
          </xdr:txBody>
        </xdr:sp>
      </xdr:grpSp>
      <xdr:sp macro="" textlink="">
        <xdr:nvSpPr>
          <xdr:cNvPr id="5" name="CuadroTexto 3"/>
          <xdr:cNvSpPr txBox="1"/>
        </xdr:nvSpPr>
        <xdr:spPr bwMode="auto">
          <a:xfrm>
            <a:off x="3133725" y="13954126"/>
            <a:ext cx="2228851" cy="1304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100" b="1"/>
              <a:t>Verificó</a:t>
            </a:r>
          </a:p>
          <a:p>
            <a:pPr algn="ctr"/>
            <a:endParaRPr lang="es-ES" sz="1100" b="1"/>
          </a:p>
          <a:p>
            <a:pPr algn="ctr"/>
            <a:endParaRPr lang="es-ES" sz="1100" b="1"/>
          </a:p>
          <a:p>
            <a:pPr algn="ctr"/>
            <a:r>
              <a:rPr lang="es-ES" sz="1100" b="1">
                <a:solidFill>
                  <a:schemeClr val="tx1"/>
                </a:solidFill>
                <a:effectLst/>
                <a:latin typeface="+mn-lt"/>
                <a:ea typeface="+mn-ea"/>
                <a:cs typeface="+mn-cs"/>
              </a:rPr>
              <a:t>___________________________</a:t>
            </a:r>
            <a:endParaRPr lang="es-MX">
              <a:effectLst/>
            </a:endParaRPr>
          </a:p>
          <a:p>
            <a:pPr algn="ctr"/>
            <a:r>
              <a:rPr lang="es-ES" sz="1100" b="1">
                <a:solidFill>
                  <a:schemeClr val="tx1"/>
                </a:solidFill>
                <a:effectLst/>
                <a:latin typeface="+mn-lt"/>
                <a:ea typeface="+mn-ea"/>
                <a:cs typeface="+mn-cs"/>
              </a:rPr>
              <a:t>ARQ. JORGE RUIZ GUTIERREZ</a:t>
            </a:r>
            <a:endParaRPr lang="es-MX">
              <a:effectLst/>
            </a:endParaRPr>
          </a:p>
          <a:p>
            <a:pPr algn="ctr"/>
            <a:r>
              <a:rPr lang="es-ES" sz="1100" b="1">
                <a:solidFill>
                  <a:schemeClr val="tx1"/>
                </a:solidFill>
                <a:effectLst/>
                <a:latin typeface="+mn-lt"/>
                <a:ea typeface="+mn-ea"/>
                <a:cs typeface="+mn-cs"/>
              </a:rPr>
              <a:t>JEFE</a:t>
            </a:r>
            <a:r>
              <a:rPr lang="es-ES" sz="1100" b="1" baseline="0">
                <a:solidFill>
                  <a:schemeClr val="tx1"/>
                </a:solidFill>
                <a:effectLst/>
                <a:latin typeface="+mn-lt"/>
                <a:ea typeface="+mn-ea"/>
                <a:cs typeface="+mn-cs"/>
              </a:rPr>
              <a:t> DEL DEPARTAMENTO ADMINISTRATIVO</a:t>
            </a:r>
            <a:endParaRPr lang="es-MX">
              <a:effectLst/>
            </a:endParaRPr>
          </a:p>
          <a:p>
            <a:pPr algn="ctr"/>
            <a:endParaRPr lang="es-ES" sz="1100" b="1"/>
          </a:p>
        </xdr:txBody>
      </xdr:sp>
    </xdr:grpSp>
    <xdr:clientData/>
  </xdr:twoCellAnchor>
  <xdr:oneCellAnchor>
    <xdr:from>
      <xdr:col>1</xdr:col>
      <xdr:colOff>66675</xdr:colOff>
      <xdr:row>1</xdr:row>
      <xdr:rowOff>133350</xdr:rowOff>
    </xdr:from>
    <xdr:ext cx="500778" cy="280205"/>
    <xdr:sp macro="" textlink="">
      <xdr:nvSpPr>
        <xdr:cNvPr id="2" name="1 CuadroTexto"/>
        <xdr:cNvSpPr txBox="1"/>
      </xdr:nvSpPr>
      <xdr:spPr>
        <a:xfrm>
          <a:off x="228600" y="238125"/>
          <a:ext cx="50077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200" b="1"/>
            <a:t>6.1.5</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xdr:col>
      <xdr:colOff>0</xdr:colOff>
      <xdr:row>34</xdr:row>
      <xdr:rowOff>0</xdr:rowOff>
    </xdr:from>
    <xdr:to>
      <xdr:col>9</xdr:col>
      <xdr:colOff>139391</xdr:colOff>
      <xdr:row>40</xdr:row>
      <xdr:rowOff>104078</xdr:rowOff>
    </xdr:to>
    <xdr:grpSp>
      <xdr:nvGrpSpPr>
        <xdr:cNvPr id="7" name="6 Grupo"/>
        <xdr:cNvGrpSpPr/>
      </xdr:nvGrpSpPr>
      <xdr:grpSpPr>
        <a:xfrm>
          <a:off x="720183" y="6446799"/>
          <a:ext cx="10895671" cy="1219200"/>
          <a:chOff x="295274" y="14011275"/>
          <a:chExt cx="7915275" cy="1219200"/>
        </a:xfrm>
      </xdr:grpSpPr>
      <xdr:grpSp>
        <xdr:nvGrpSpPr>
          <xdr:cNvPr id="8" name="Agrupar 5"/>
          <xdr:cNvGrpSpPr>
            <a:grpSpLocks/>
          </xdr:cNvGrpSpPr>
        </xdr:nvGrpSpPr>
        <xdr:grpSpPr bwMode="auto">
          <a:xfrm>
            <a:off x="295274" y="14020800"/>
            <a:ext cx="7915275" cy="1209675"/>
            <a:chOff x="3042601" y="10925344"/>
            <a:chExt cx="5123944" cy="650984"/>
          </a:xfrm>
        </xdr:grpSpPr>
        <xdr:sp macro="" textlink="">
          <xdr:nvSpPr>
            <xdr:cNvPr id="10" name="CuadroTexto 3"/>
            <xdr:cNvSpPr txBox="1"/>
          </xdr:nvSpPr>
          <xdr:spPr>
            <a:xfrm>
              <a:off x="3042601" y="10925344"/>
              <a:ext cx="1442844" cy="645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100" b="1"/>
                <a:t>Elaboró </a:t>
              </a:r>
            </a:p>
            <a:p>
              <a:pPr algn="ctr"/>
              <a:endParaRPr lang="es-ES" sz="1100" b="1"/>
            </a:p>
            <a:p>
              <a:pPr algn="ctr"/>
              <a:endParaRPr lang="es-ES" sz="1100" b="1"/>
            </a:p>
            <a:p>
              <a:pPr algn="ctr"/>
              <a:r>
                <a:rPr lang="es-ES" sz="1100" b="1">
                  <a:solidFill>
                    <a:schemeClr val="tx1"/>
                  </a:solidFill>
                  <a:effectLst/>
                  <a:latin typeface="+mn-lt"/>
                  <a:ea typeface="+mn-ea"/>
                  <a:cs typeface="+mn-cs"/>
                </a:rPr>
                <a:t>__________________________</a:t>
              </a:r>
              <a:endParaRPr lang="es-MX">
                <a:effectLst/>
              </a:endParaRPr>
            </a:p>
            <a:p>
              <a:pPr algn="ctr"/>
              <a:r>
                <a:rPr lang="es-ES" sz="1100" b="1">
                  <a:solidFill>
                    <a:schemeClr val="tx1"/>
                  </a:solidFill>
                  <a:effectLst/>
                  <a:latin typeface="+mn-lt"/>
                  <a:ea typeface="+mn-ea"/>
                  <a:cs typeface="+mn-cs"/>
                </a:rPr>
                <a:t>L.F.C.P.</a:t>
              </a:r>
              <a:r>
                <a:rPr lang="es-ES" sz="1100" b="1" baseline="0">
                  <a:solidFill>
                    <a:schemeClr val="tx1"/>
                  </a:solidFill>
                  <a:effectLst/>
                  <a:latin typeface="+mn-lt"/>
                  <a:ea typeface="+mn-ea"/>
                  <a:cs typeface="+mn-cs"/>
                </a:rPr>
                <a:t> JOSE LUIS PEREZ HERNANDEZ </a:t>
              </a:r>
            </a:p>
            <a:p>
              <a:pPr algn="ctr"/>
              <a:r>
                <a:rPr lang="es-ES" sz="1100" b="1" baseline="0">
                  <a:solidFill>
                    <a:schemeClr val="tx1"/>
                  </a:solidFill>
                  <a:effectLst/>
                  <a:latin typeface="+mn-lt"/>
                  <a:ea typeface="+mn-ea"/>
                  <a:cs typeface="+mn-cs"/>
                </a:rPr>
                <a:t>OFICINA DE RECURSOS FINANCIEROS </a:t>
              </a:r>
              <a:endParaRPr lang="es-MX">
                <a:effectLst/>
              </a:endParaRPr>
            </a:p>
            <a:p>
              <a:pPr algn="ctr"/>
              <a:endParaRPr lang="es-ES" sz="1100" b="1"/>
            </a:p>
          </xdr:txBody>
        </xdr:sp>
        <xdr:sp macro="" textlink="">
          <xdr:nvSpPr>
            <xdr:cNvPr id="11" name="CuadroTexto 4"/>
            <xdr:cNvSpPr txBox="1"/>
          </xdr:nvSpPr>
          <xdr:spPr>
            <a:xfrm>
              <a:off x="6618880" y="10925344"/>
              <a:ext cx="1547665" cy="6509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100" b="1"/>
                <a:t>Autorizó</a:t>
              </a:r>
            </a:p>
            <a:p>
              <a:pPr algn="ctr"/>
              <a:endParaRPr lang="es-ES" sz="1100" b="1"/>
            </a:p>
            <a:p>
              <a:pPr algn="ctr"/>
              <a:endParaRPr lang="es-ES" sz="1100" b="1"/>
            </a:p>
            <a:p>
              <a:pPr algn="ctr"/>
              <a:r>
                <a:rPr lang="es-ES" sz="1100" b="1">
                  <a:solidFill>
                    <a:schemeClr val="tx1"/>
                  </a:solidFill>
                  <a:effectLst/>
                  <a:latin typeface="+mn-lt"/>
                  <a:ea typeface="+mn-ea"/>
                  <a:cs typeface="+mn-cs"/>
                </a:rPr>
                <a:t>________________________________</a:t>
              </a:r>
              <a:endParaRPr lang="es-MX">
                <a:effectLst/>
              </a:endParaRPr>
            </a:p>
            <a:p>
              <a:pPr algn="ctr"/>
              <a:r>
                <a:rPr lang="es-ES" sz="1100" b="1">
                  <a:solidFill>
                    <a:schemeClr val="tx1"/>
                  </a:solidFill>
                  <a:effectLst/>
                  <a:latin typeface="+mn-lt"/>
                  <a:ea typeface="+mn-ea"/>
                  <a:cs typeface="+mn-cs"/>
                </a:rPr>
                <a:t>L.A.E.</a:t>
              </a:r>
              <a:r>
                <a:rPr lang="es-ES" sz="1100" b="1" baseline="0">
                  <a:solidFill>
                    <a:schemeClr val="tx1"/>
                  </a:solidFill>
                  <a:effectLst/>
                  <a:latin typeface="+mn-lt"/>
                  <a:ea typeface="+mn-ea"/>
                  <a:cs typeface="+mn-cs"/>
                </a:rPr>
                <a:t> ANGEL RAFAEL DESCHAMPS FALCÓN</a:t>
              </a:r>
              <a:endParaRPr lang="es-MX">
                <a:effectLst/>
              </a:endParaRPr>
            </a:p>
            <a:p>
              <a:pPr algn="ctr"/>
              <a:r>
                <a:rPr lang="es-ES" sz="1100" b="1">
                  <a:solidFill>
                    <a:schemeClr val="tx1"/>
                  </a:solidFill>
                  <a:effectLst/>
                  <a:latin typeface="+mn-lt"/>
                  <a:ea typeface="+mn-ea"/>
                  <a:cs typeface="+mn-cs"/>
                </a:rPr>
                <a:t>DIRECTOR</a:t>
              </a:r>
              <a:r>
                <a:rPr lang="es-ES" sz="1100" b="1" baseline="0">
                  <a:solidFill>
                    <a:schemeClr val="tx1"/>
                  </a:solidFill>
                  <a:effectLst/>
                  <a:latin typeface="+mn-lt"/>
                  <a:ea typeface="+mn-ea"/>
                  <a:cs typeface="+mn-cs"/>
                </a:rPr>
                <a:t> GENERAL </a:t>
              </a:r>
              <a:endParaRPr lang="es-MX">
                <a:effectLst/>
              </a:endParaRPr>
            </a:p>
            <a:p>
              <a:pPr algn="ctr"/>
              <a:endParaRPr lang="es-ES" sz="1100" b="1"/>
            </a:p>
          </xdr:txBody>
        </xdr:sp>
      </xdr:grpSp>
      <xdr:sp macro="" textlink="">
        <xdr:nvSpPr>
          <xdr:cNvPr id="9" name="CuadroTexto 3"/>
          <xdr:cNvSpPr txBox="1"/>
        </xdr:nvSpPr>
        <xdr:spPr bwMode="auto">
          <a:xfrm>
            <a:off x="3133725" y="14011275"/>
            <a:ext cx="2228851" cy="1200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ES" sz="1100" b="1"/>
              <a:t>Verificó</a:t>
            </a:r>
          </a:p>
          <a:p>
            <a:pPr algn="ctr"/>
            <a:endParaRPr lang="es-ES" sz="1100" b="1"/>
          </a:p>
          <a:p>
            <a:pPr algn="ctr"/>
            <a:endParaRPr lang="es-ES" sz="1100" b="1"/>
          </a:p>
          <a:p>
            <a:pPr algn="ctr"/>
            <a:r>
              <a:rPr lang="es-ES" sz="1100" b="1">
                <a:solidFill>
                  <a:schemeClr val="tx1"/>
                </a:solidFill>
                <a:effectLst/>
                <a:latin typeface="+mn-lt"/>
                <a:ea typeface="+mn-ea"/>
                <a:cs typeface="+mn-cs"/>
              </a:rPr>
              <a:t>___________________________</a:t>
            </a:r>
            <a:endParaRPr lang="es-MX">
              <a:effectLst/>
            </a:endParaRPr>
          </a:p>
          <a:p>
            <a:pPr algn="ctr"/>
            <a:r>
              <a:rPr lang="es-ES" sz="1100" b="1">
                <a:solidFill>
                  <a:schemeClr val="tx1"/>
                </a:solidFill>
                <a:effectLst/>
                <a:latin typeface="+mn-lt"/>
                <a:ea typeface="+mn-ea"/>
                <a:cs typeface="+mn-cs"/>
              </a:rPr>
              <a:t>ARQ. JORGE RUIZ GUTIERREZ</a:t>
            </a:r>
            <a:endParaRPr lang="es-MX">
              <a:effectLst/>
            </a:endParaRPr>
          </a:p>
          <a:p>
            <a:pPr algn="ctr"/>
            <a:r>
              <a:rPr lang="es-ES" sz="1100" b="1">
                <a:solidFill>
                  <a:schemeClr val="tx1"/>
                </a:solidFill>
                <a:effectLst/>
                <a:latin typeface="+mn-lt"/>
                <a:ea typeface="+mn-ea"/>
                <a:cs typeface="+mn-cs"/>
              </a:rPr>
              <a:t>JEFE</a:t>
            </a:r>
            <a:r>
              <a:rPr lang="es-ES" sz="1100" b="1" baseline="0">
                <a:solidFill>
                  <a:schemeClr val="tx1"/>
                </a:solidFill>
                <a:effectLst/>
                <a:latin typeface="+mn-lt"/>
                <a:ea typeface="+mn-ea"/>
                <a:cs typeface="+mn-cs"/>
              </a:rPr>
              <a:t> DEL DEPARTAMENTO ADMINISTRATIVO</a:t>
            </a:r>
            <a:endParaRPr lang="es-MX">
              <a:effectLst/>
            </a:endParaRPr>
          </a:p>
          <a:p>
            <a:pPr algn="ctr"/>
            <a:endParaRPr lang="es-ES" sz="1100" b="1"/>
          </a:p>
        </xdr:txBody>
      </xdr:sp>
    </xdr:grpSp>
    <xdr:clientData/>
  </xdr:twoCellAnchor>
  <xdr:oneCellAnchor>
    <xdr:from>
      <xdr:col>1</xdr:col>
      <xdr:colOff>116158</xdr:colOff>
      <xdr:row>1</xdr:row>
      <xdr:rowOff>162622</xdr:rowOff>
    </xdr:from>
    <xdr:ext cx="496290" cy="280205"/>
    <xdr:sp macro="" textlink="">
      <xdr:nvSpPr>
        <xdr:cNvPr id="2" name="1 CuadroTexto"/>
        <xdr:cNvSpPr txBox="1"/>
      </xdr:nvSpPr>
      <xdr:spPr>
        <a:xfrm>
          <a:off x="836341" y="313628"/>
          <a:ext cx="49629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200" b="1"/>
            <a:t>6.1.6</a:t>
          </a: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
  <sheetViews>
    <sheetView workbookViewId="0">
      <selection activeCell="B37" sqref="B37"/>
    </sheetView>
  </sheetViews>
  <sheetFormatPr baseColWidth="10" defaultRowHeight="15" x14ac:dyDescent="0.25"/>
  <cols>
    <col min="1" max="34" width="11.42578125" style="620"/>
    <col min="35" max="16384" width="11.42578125" style="1"/>
  </cols>
  <sheetData>
    <row r="1" s="1" customFormat="1" x14ac:dyDescent="0.25"/>
    <row r="2" s="1" customFormat="1" x14ac:dyDescent="0.25"/>
    <row r="3" s="1" customFormat="1" x14ac:dyDescent="0.25"/>
  </sheetData>
  <pageMargins left="0.70866141732283472" right="0.70866141732283472" top="0.74803149606299213" bottom="0.74803149606299213" header="0.31496062992125984" footer="0.31496062992125984"/>
  <pageSetup scale="8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8"/>
  <sheetViews>
    <sheetView topLeftCell="A52" zoomScaleNormal="100" workbookViewId="0">
      <selection activeCell="G66" sqref="G66"/>
    </sheetView>
  </sheetViews>
  <sheetFormatPr baseColWidth="10" defaultColWidth="0" defaultRowHeight="15" zeroHeight="1" x14ac:dyDescent="0.25"/>
  <cols>
    <col min="1" max="1" width="7.85546875" style="3" customWidth="1"/>
    <col min="2" max="3" width="3.7109375" style="21" customWidth="1"/>
    <col min="4" max="4" width="24" style="21" customWidth="1"/>
    <col min="5" max="5" width="22.85546875" style="21" customWidth="1"/>
    <col min="6" max="6" width="20.140625" style="21" customWidth="1"/>
    <col min="7" max="8" width="19.7109375" style="23" customWidth="1"/>
    <col min="9" max="10" width="2.7109375" style="21" customWidth="1"/>
    <col min="11" max="11" width="50.7109375" style="111" customWidth="1"/>
    <col min="12" max="16384" width="0" style="10" hidden="1"/>
  </cols>
  <sheetData>
    <row r="1" spans="1:11" x14ac:dyDescent="0.25"/>
    <row r="2" spans="1:11" s="41" customFormat="1" ht="15.95" customHeight="1" x14ac:dyDescent="0.25">
      <c r="B2" s="880" t="str">
        <f>'6.EVHP'!B2:J2</f>
        <v>INSTITUTO VERACRUZANO DE DESARROLLO MUNICIPAL</v>
      </c>
      <c r="C2" s="881"/>
      <c r="D2" s="881"/>
      <c r="E2" s="881"/>
      <c r="F2" s="881"/>
      <c r="G2" s="881"/>
      <c r="H2" s="881"/>
      <c r="I2" s="882"/>
      <c r="J2" s="269"/>
      <c r="K2" s="42"/>
    </row>
    <row r="3" spans="1:11" s="187" customFormat="1" ht="15.95" customHeight="1" x14ac:dyDescent="0.25">
      <c r="A3" s="46"/>
      <c r="B3" s="867" t="s">
        <v>482</v>
      </c>
      <c r="C3" s="868"/>
      <c r="D3" s="868"/>
      <c r="E3" s="868"/>
      <c r="F3" s="868"/>
      <c r="G3" s="868"/>
      <c r="H3" s="868"/>
      <c r="I3" s="869"/>
      <c r="J3" s="270"/>
      <c r="K3" s="42"/>
    </row>
    <row r="4" spans="1:11" s="187" customFormat="1" ht="15.95" customHeight="1" x14ac:dyDescent="0.25">
      <c r="A4" s="46"/>
      <c r="B4" s="883" t="str">
        <f>'1.EA'!B4:G4</f>
        <v>Del 1 de Enero al 31 de marzo de 2018 y 2017</v>
      </c>
      <c r="C4" s="884"/>
      <c r="D4" s="884"/>
      <c r="E4" s="884"/>
      <c r="F4" s="884"/>
      <c r="G4" s="884"/>
      <c r="H4" s="884"/>
      <c r="I4" s="885"/>
      <c r="J4" s="269"/>
      <c r="K4" s="42"/>
    </row>
    <row r="5" spans="1:11" s="687" customFormat="1" ht="5.0999999999999996" customHeight="1" x14ac:dyDescent="0.25">
      <c r="A5" s="682"/>
      <c r="B5" s="683"/>
      <c r="C5" s="683"/>
      <c r="D5" s="684"/>
      <c r="E5" s="683"/>
      <c r="F5" s="683"/>
      <c r="G5" s="685"/>
      <c r="H5" s="685"/>
      <c r="I5" s="684"/>
      <c r="J5" s="686"/>
    </row>
    <row r="6" spans="1:11" s="190" customFormat="1" ht="20.25" customHeight="1" x14ac:dyDescent="0.2">
      <c r="A6" s="189"/>
      <c r="B6" s="871" t="s">
        <v>0</v>
      </c>
      <c r="C6" s="872"/>
      <c r="D6" s="872"/>
      <c r="E6" s="872"/>
      <c r="F6" s="679"/>
      <c r="G6" s="680">
        <v>2018</v>
      </c>
      <c r="H6" s="680">
        <v>2017</v>
      </c>
      <c r="I6" s="681"/>
      <c r="J6" s="248"/>
      <c r="K6" s="193"/>
    </row>
    <row r="7" spans="1:11" s="2" customFormat="1" ht="8.1" customHeight="1" x14ac:dyDescent="0.25">
      <c r="A7" s="5"/>
      <c r="B7" s="115"/>
      <c r="C7" s="168"/>
      <c r="D7" s="168"/>
      <c r="E7" s="168"/>
      <c r="F7" s="168"/>
      <c r="G7" s="178"/>
      <c r="H7" s="178"/>
      <c r="I7" s="26"/>
      <c r="J7" s="23"/>
      <c r="K7" s="18"/>
    </row>
    <row r="8" spans="1:11" x14ac:dyDescent="0.2">
      <c r="A8" s="5"/>
      <c r="B8" s="873" t="s">
        <v>178</v>
      </c>
      <c r="C8" s="874"/>
      <c r="D8" s="874"/>
      <c r="E8" s="874"/>
      <c r="F8" s="874"/>
      <c r="G8" s="178"/>
      <c r="H8" s="178"/>
      <c r="I8" s="26"/>
      <c r="J8" s="23"/>
      <c r="K8" s="2"/>
    </row>
    <row r="9" spans="1:11" x14ac:dyDescent="0.2">
      <c r="A9" s="5"/>
      <c r="B9" s="115"/>
      <c r="C9" s="874" t="s">
        <v>116</v>
      </c>
      <c r="D9" s="874"/>
      <c r="E9" s="874"/>
      <c r="F9" s="874"/>
      <c r="G9" s="180">
        <f>SUM(G10:G20)</f>
        <v>1028910</v>
      </c>
      <c r="H9" s="180">
        <f>SUM(H10:H20)</f>
        <v>1349745</v>
      </c>
      <c r="I9" s="26"/>
      <c r="J9" s="23"/>
      <c r="K9" s="2"/>
    </row>
    <row r="10" spans="1:11" x14ac:dyDescent="0.2">
      <c r="A10" s="5"/>
      <c r="B10" s="115"/>
      <c r="C10" s="168"/>
      <c r="D10" s="870" t="s">
        <v>5</v>
      </c>
      <c r="E10" s="870"/>
      <c r="F10" s="870"/>
      <c r="G10" s="181">
        <f>'1.EA'!E9</f>
        <v>0</v>
      </c>
      <c r="H10" s="181">
        <f>'1.EA'!F9</f>
        <v>0</v>
      </c>
      <c r="I10" s="26"/>
      <c r="J10" s="23"/>
      <c r="K10" s="2"/>
    </row>
    <row r="11" spans="1:11" x14ac:dyDescent="0.2">
      <c r="A11" s="5"/>
      <c r="B11" s="115"/>
      <c r="C11" s="168"/>
      <c r="D11" s="870" t="s">
        <v>176</v>
      </c>
      <c r="E11" s="870"/>
      <c r="F11" s="870"/>
      <c r="G11" s="181">
        <f>'1.EA'!E10</f>
        <v>0</v>
      </c>
      <c r="H11" s="181">
        <f>'1.EA'!F10</f>
        <v>0</v>
      </c>
      <c r="I11" s="26"/>
      <c r="J11" s="23"/>
      <c r="K11" s="2"/>
    </row>
    <row r="12" spans="1:11" x14ac:dyDescent="0.2">
      <c r="A12" s="5"/>
      <c r="B12" s="115"/>
      <c r="C12" s="182"/>
      <c r="D12" s="870" t="s">
        <v>175</v>
      </c>
      <c r="E12" s="870"/>
      <c r="F12" s="870"/>
      <c r="G12" s="181">
        <f>'1.EA'!E11</f>
        <v>0</v>
      </c>
      <c r="H12" s="181">
        <f>'1.EA'!F11</f>
        <v>0</v>
      </c>
      <c r="I12" s="26"/>
      <c r="J12" s="23"/>
      <c r="K12" s="2"/>
    </row>
    <row r="13" spans="1:11" x14ac:dyDescent="0.2">
      <c r="A13" s="5"/>
      <c r="B13" s="115"/>
      <c r="C13" s="182"/>
      <c r="D13" s="870" t="s">
        <v>11</v>
      </c>
      <c r="E13" s="870"/>
      <c r="F13" s="870"/>
      <c r="G13" s="181">
        <f>'1.EA'!E12</f>
        <v>0</v>
      </c>
      <c r="H13" s="181">
        <f>'1.EA'!F12</f>
        <v>0</v>
      </c>
      <c r="I13" s="26"/>
      <c r="J13" s="23"/>
      <c r="K13" s="2"/>
    </row>
    <row r="14" spans="1:11" x14ac:dyDescent="0.2">
      <c r="A14" s="5"/>
      <c r="B14" s="115"/>
      <c r="C14" s="182"/>
      <c r="D14" s="870" t="s">
        <v>12</v>
      </c>
      <c r="E14" s="870"/>
      <c r="F14" s="870"/>
      <c r="G14" s="181">
        <f>'1.EA'!E13</f>
        <v>0</v>
      </c>
      <c r="H14" s="181">
        <f>'1.EA'!F13</f>
        <v>0</v>
      </c>
      <c r="I14" s="26"/>
      <c r="J14" s="23"/>
      <c r="K14" s="2"/>
    </row>
    <row r="15" spans="1:11" x14ac:dyDescent="0.2">
      <c r="A15" s="5"/>
      <c r="B15" s="115"/>
      <c r="C15" s="182"/>
      <c r="D15" s="870" t="s">
        <v>13</v>
      </c>
      <c r="E15" s="870"/>
      <c r="F15" s="870"/>
      <c r="G15" s="181">
        <f>'1.EA'!E14</f>
        <v>0</v>
      </c>
      <c r="H15" s="181">
        <f>'1.EA'!F14</f>
        <v>0</v>
      </c>
      <c r="I15" s="26"/>
      <c r="J15" s="23"/>
      <c r="K15" s="2"/>
    </row>
    <row r="16" spans="1:11" x14ac:dyDescent="0.2">
      <c r="A16" s="5"/>
      <c r="B16" s="115"/>
      <c r="C16" s="182"/>
      <c r="D16" s="870" t="s">
        <v>15</v>
      </c>
      <c r="E16" s="870"/>
      <c r="F16" s="870"/>
      <c r="G16" s="181">
        <f>'1.EA'!E15</f>
        <v>0</v>
      </c>
      <c r="H16" s="181">
        <f>'1.EA'!F15</f>
        <v>0</v>
      </c>
      <c r="I16" s="26"/>
      <c r="J16" s="23"/>
      <c r="K16" s="2"/>
    </row>
    <row r="17" spans="1:11" s="9" customFormat="1" ht="30.75" customHeight="1" x14ac:dyDescent="0.25">
      <c r="A17" s="196"/>
      <c r="B17" s="64"/>
      <c r="C17" s="197"/>
      <c r="D17" s="875" t="s">
        <v>17</v>
      </c>
      <c r="E17" s="875"/>
      <c r="F17" s="875"/>
      <c r="G17" s="181">
        <f>'1.EA'!E16</f>
        <v>0</v>
      </c>
      <c r="H17" s="181">
        <f>'1.EA'!F16</f>
        <v>0</v>
      </c>
      <c r="I17" s="51"/>
      <c r="J17" s="50"/>
      <c r="K17" s="196"/>
    </row>
    <row r="18" spans="1:11" x14ac:dyDescent="0.2">
      <c r="A18" s="5"/>
      <c r="B18" s="115"/>
      <c r="C18" s="168"/>
      <c r="D18" s="870" t="s">
        <v>22</v>
      </c>
      <c r="E18" s="870"/>
      <c r="F18" s="870"/>
      <c r="G18" s="181">
        <f>'1.EA'!E19</f>
        <v>0</v>
      </c>
      <c r="H18" s="181">
        <f>'1.EA'!F19</f>
        <v>0</v>
      </c>
      <c r="I18" s="26"/>
      <c r="J18" s="23"/>
      <c r="K18" s="2"/>
    </row>
    <row r="19" spans="1:11" x14ac:dyDescent="0.2">
      <c r="A19" s="5"/>
      <c r="B19" s="115"/>
      <c r="C19" s="182"/>
      <c r="D19" s="870" t="s">
        <v>172</v>
      </c>
      <c r="E19" s="870"/>
      <c r="F19" s="870"/>
      <c r="G19" s="181">
        <f>'1.EA'!E20</f>
        <v>1028910</v>
      </c>
      <c r="H19" s="181">
        <f>'1.EA'!F20</f>
        <v>1349745</v>
      </c>
      <c r="I19" s="26"/>
      <c r="J19" s="23"/>
      <c r="K19" s="2"/>
    </row>
    <row r="20" spans="1:11" x14ac:dyDescent="0.2">
      <c r="A20" s="5"/>
      <c r="B20" s="115"/>
      <c r="C20" s="168"/>
      <c r="D20" s="870" t="s">
        <v>170</v>
      </c>
      <c r="E20" s="870"/>
      <c r="F20" s="183"/>
      <c r="G20" s="181">
        <f>'1.EA'!E22</f>
        <v>0</v>
      </c>
      <c r="H20" s="181">
        <f>'1.EA'!F22</f>
        <v>0</v>
      </c>
      <c r="I20" s="26"/>
      <c r="J20" s="23"/>
      <c r="K20" s="2"/>
    </row>
    <row r="21" spans="1:11" x14ac:dyDescent="0.2">
      <c r="A21" s="5"/>
      <c r="B21" s="115"/>
      <c r="C21" s="874" t="s">
        <v>115</v>
      </c>
      <c r="D21" s="874"/>
      <c r="E21" s="874"/>
      <c r="F21" s="874"/>
      <c r="G21" s="180">
        <f>SUM(G22:G37)</f>
        <v>945379</v>
      </c>
      <c r="H21" s="180">
        <f>SUM(H22:H37)</f>
        <v>943468</v>
      </c>
      <c r="I21" s="26"/>
      <c r="J21" s="23"/>
      <c r="K21" s="2"/>
    </row>
    <row r="22" spans="1:11" x14ac:dyDescent="0.2">
      <c r="A22" s="5"/>
      <c r="B22" s="115"/>
      <c r="C22" s="184"/>
      <c r="D22" s="870" t="s">
        <v>168</v>
      </c>
      <c r="E22" s="870"/>
      <c r="F22" s="870"/>
      <c r="G22" s="181">
        <f>'1.EA'!E33</f>
        <v>830288</v>
      </c>
      <c r="H22" s="181">
        <f>'1.EA'!F33</f>
        <v>719944</v>
      </c>
      <c r="I22" s="26"/>
      <c r="J22" s="23"/>
      <c r="K22" s="2"/>
    </row>
    <row r="23" spans="1:11" x14ac:dyDescent="0.2">
      <c r="A23" s="5"/>
      <c r="B23" s="115"/>
      <c r="C23" s="184"/>
      <c r="D23" s="870" t="s">
        <v>8</v>
      </c>
      <c r="E23" s="870"/>
      <c r="F23" s="870"/>
      <c r="G23" s="181">
        <f>'1.EA'!E34</f>
        <v>25903</v>
      </c>
      <c r="H23" s="181">
        <f>'1.EA'!F34</f>
        <v>44570</v>
      </c>
      <c r="I23" s="26"/>
      <c r="J23" s="23"/>
      <c r="K23" s="2"/>
    </row>
    <row r="24" spans="1:11" x14ac:dyDescent="0.2">
      <c r="A24" s="5"/>
      <c r="B24" s="115"/>
      <c r="C24" s="184"/>
      <c r="D24" s="870" t="s">
        <v>10</v>
      </c>
      <c r="E24" s="870"/>
      <c r="F24" s="870"/>
      <c r="G24" s="181">
        <f>'1.EA'!E35</f>
        <v>88622</v>
      </c>
      <c r="H24" s="181">
        <f>'1.EA'!F35</f>
        <v>178654</v>
      </c>
      <c r="I24" s="26"/>
      <c r="J24" s="23"/>
      <c r="K24" s="2"/>
    </row>
    <row r="25" spans="1:11" x14ac:dyDescent="0.2">
      <c r="A25" s="5"/>
      <c r="B25" s="115"/>
      <c r="C25" s="168"/>
      <c r="D25" s="870" t="s">
        <v>14</v>
      </c>
      <c r="E25" s="870"/>
      <c r="F25" s="870"/>
      <c r="G25" s="181">
        <f>'1.EA'!E38</f>
        <v>566</v>
      </c>
      <c r="H25" s="181">
        <f>'1.EA'!F38</f>
        <v>300</v>
      </c>
      <c r="I25" s="26"/>
      <c r="J25" s="23"/>
      <c r="K25" s="2"/>
    </row>
    <row r="26" spans="1:11" x14ac:dyDescent="0.2">
      <c r="A26" s="5"/>
      <c r="B26" s="115"/>
      <c r="C26" s="184"/>
      <c r="D26" s="870" t="s">
        <v>166</v>
      </c>
      <c r="E26" s="870"/>
      <c r="F26" s="870"/>
      <c r="G26" s="181">
        <f>'1.EA'!E39</f>
        <v>0</v>
      </c>
      <c r="H26" s="181">
        <f>'1.EA'!F39</f>
        <v>0</v>
      </c>
      <c r="I26" s="26"/>
      <c r="J26" s="23"/>
      <c r="K26" s="2"/>
    </row>
    <row r="27" spans="1:11" ht="15" customHeight="1" x14ac:dyDescent="0.2">
      <c r="A27" s="5"/>
      <c r="B27" s="115"/>
      <c r="C27" s="184"/>
      <c r="D27" s="870" t="s">
        <v>165</v>
      </c>
      <c r="E27" s="870"/>
      <c r="F27" s="870"/>
      <c r="G27" s="181">
        <f>'1.EA'!E40</f>
        <v>0</v>
      </c>
      <c r="H27" s="181">
        <f>'1.EA'!F40</f>
        <v>0</v>
      </c>
      <c r="I27" s="26"/>
      <c r="J27" s="23"/>
      <c r="K27" s="2"/>
    </row>
    <row r="28" spans="1:11" ht="15" customHeight="1" x14ac:dyDescent="0.2">
      <c r="A28" s="5"/>
      <c r="B28" s="115"/>
      <c r="C28" s="184"/>
      <c r="D28" s="870" t="s">
        <v>19</v>
      </c>
      <c r="E28" s="870"/>
      <c r="F28" s="870"/>
      <c r="G28" s="181">
        <f>'1.EA'!E41</f>
        <v>0</v>
      </c>
      <c r="H28" s="181">
        <f>'1.EA'!F41</f>
        <v>0</v>
      </c>
      <c r="I28" s="26"/>
      <c r="J28" s="23"/>
      <c r="K28" s="2"/>
    </row>
    <row r="29" spans="1:11" ht="15" customHeight="1" x14ac:dyDescent="0.2">
      <c r="A29" s="5"/>
      <c r="B29" s="115"/>
      <c r="C29" s="184"/>
      <c r="D29" s="870" t="s">
        <v>21</v>
      </c>
      <c r="E29" s="870"/>
      <c r="F29" s="870"/>
      <c r="G29" s="181">
        <f>'1.EA'!E42</f>
        <v>0</v>
      </c>
      <c r="H29" s="181">
        <f>'1.EA'!F42</f>
        <v>0</v>
      </c>
      <c r="I29" s="26"/>
      <c r="J29" s="23"/>
      <c r="K29" s="2"/>
    </row>
    <row r="30" spans="1:11" ht="15" customHeight="1" x14ac:dyDescent="0.2">
      <c r="A30" s="5"/>
      <c r="B30" s="115"/>
      <c r="C30" s="184"/>
      <c r="D30" s="870" t="s">
        <v>23</v>
      </c>
      <c r="E30" s="870"/>
      <c r="F30" s="870"/>
      <c r="G30" s="181">
        <f>'1.EA'!E43</f>
        <v>0</v>
      </c>
      <c r="H30" s="181">
        <f>'1.EA'!F43</f>
        <v>0</v>
      </c>
      <c r="I30" s="26"/>
      <c r="J30" s="23"/>
      <c r="K30" s="2"/>
    </row>
    <row r="31" spans="1:11" ht="15" customHeight="1" x14ac:dyDescent="0.2">
      <c r="A31" s="5"/>
      <c r="B31" s="115"/>
      <c r="C31" s="184"/>
      <c r="D31" s="870" t="s">
        <v>24</v>
      </c>
      <c r="E31" s="870"/>
      <c r="F31" s="870"/>
      <c r="G31" s="181">
        <f>'1.EA'!E44</f>
        <v>0</v>
      </c>
      <c r="H31" s="181">
        <f>'1.EA'!F44</f>
        <v>0</v>
      </c>
      <c r="I31" s="26"/>
      <c r="J31" s="23"/>
      <c r="K31" s="2"/>
    </row>
    <row r="32" spans="1:11" ht="15" customHeight="1" x14ac:dyDescent="0.2">
      <c r="A32" s="5"/>
      <c r="B32" s="115"/>
      <c r="C32" s="184"/>
      <c r="D32" s="870" t="s">
        <v>25</v>
      </c>
      <c r="E32" s="870"/>
      <c r="F32" s="870"/>
      <c r="G32" s="181">
        <f>'1.EA'!E45</f>
        <v>0</v>
      </c>
      <c r="H32" s="181">
        <f>'1.EA'!F45</f>
        <v>0</v>
      </c>
      <c r="I32" s="26"/>
      <c r="J32" s="23"/>
      <c r="K32" s="2"/>
    </row>
    <row r="33" spans="1:11" ht="15" customHeight="1" x14ac:dyDescent="0.2">
      <c r="A33" s="5"/>
      <c r="B33" s="115"/>
      <c r="C33" s="184"/>
      <c r="D33" s="870" t="s">
        <v>27</v>
      </c>
      <c r="E33" s="870"/>
      <c r="F33" s="870"/>
      <c r="G33" s="181">
        <f>'1.EA'!E46</f>
        <v>0</v>
      </c>
      <c r="H33" s="181">
        <f>'1.EA'!F46</f>
        <v>0</v>
      </c>
      <c r="I33" s="26"/>
      <c r="J33" s="23"/>
      <c r="K33" s="2"/>
    </row>
    <row r="34" spans="1:11" ht="15" customHeight="1" x14ac:dyDescent="0.2">
      <c r="A34" s="5"/>
      <c r="B34" s="115"/>
      <c r="C34" s="184"/>
      <c r="D34" s="870" t="s">
        <v>160</v>
      </c>
      <c r="E34" s="870"/>
      <c r="F34" s="870"/>
      <c r="G34" s="181">
        <f>'1.EA'!E49</f>
        <v>0</v>
      </c>
      <c r="H34" s="181">
        <f>'1.EA'!F49</f>
        <v>0</v>
      </c>
      <c r="I34" s="26"/>
      <c r="J34" s="23"/>
      <c r="K34" s="2"/>
    </row>
    <row r="35" spans="1:11" ht="15" customHeight="1" x14ac:dyDescent="0.2">
      <c r="A35" s="5"/>
      <c r="B35" s="115"/>
      <c r="C35" s="168"/>
      <c r="D35" s="870" t="s">
        <v>148</v>
      </c>
      <c r="E35" s="870"/>
      <c r="F35" s="870"/>
      <c r="G35" s="181">
        <f>'1.EA'!E50</f>
        <v>0</v>
      </c>
      <c r="H35" s="181">
        <f>'1.EA'!F50</f>
        <v>0</v>
      </c>
      <c r="I35" s="26"/>
      <c r="J35" s="23"/>
      <c r="K35" s="2"/>
    </row>
    <row r="36" spans="1:11" ht="15" customHeight="1" x14ac:dyDescent="0.2">
      <c r="A36" s="5"/>
      <c r="B36" s="115"/>
      <c r="C36" s="184"/>
      <c r="D36" s="870" t="s">
        <v>35</v>
      </c>
      <c r="E36" s="870"/>
      <c r="F36" s="870"/>
      <c r="G36" s="181">
        <f>'1.EA'!E51</f>
        <v>0</v>
      </c>
      <c r="H36" s="181">
        <f>'1.EA'!F51</f>
        <v>0</v>
      </c>
      <c r="I36" s="26"/>
      <c r="J36" s="23"/>
      <c r="K36" s="2"/>
    </row>
    <row r="37" spans="1:11" ht="15" customHeight="1" x14ac:dyDescent="0.2">
      <c r="A37" s="5"/>
      <c r="B37" s="115"/>
      <c r="C37" s="184"/>
      <c r="D37" s="870" t="s">
        <v>158</v>
      </c>
      <c r="E37" s="870"/>
      <c r="F37" s="870"/>
      <c r="G37" s="181">
        <f>'1.EA'!E53+'1.EA'!E60+'1.EA'!E68</f>
        <v>0</v>
      </c>
      <c r="H37" s="181">
        <f>'1.EA'!F53+'1.EA'!F60+'1.EA'!F68</f>
        <v>0</v>
      </c>
      <c r="I37" s="26"/>
      <c r="J37" s="23"/>
      <c r="K37" s="2"/>
    </row>
    <row r="38" spans="1:11" s="203" customFormat="1" ht="15" customHeight="1" x14ac:dyDescent="0.2">
      <c r="A38" s="198"/>
      <c r="B38" s="199"/>
      <c r="C38" s="877" t="s">
        <v>156</v>
      </c>
      <c r="D38" s="877"/>
      <c r="E38" s="877"/>
      <c r="F38" s="877"/>
      <c r="G38" s="200">
        <f>G9-G21</f>
        <v>83531</v>
      </c>
      <c r="H38" s="200">
        <f>H9-H21</f>
        <v>406277</v>
      </c>
      <c r="I38" s="201"/>
      <c r="J38" s="266"/>
      <c r="K38" s="202"/>
    </row>
    <row r="39" spans="1:11" s="203" customFormat="1" ht="9.9499999999999993" customHeight="1" x14ac:dyDescent="0.2">
      <c r="A39" s="198"/>
      <c r="B39" s="199"/>
      <c r="C39" s="216"/>
      <c r="D39" s="216"/>
      <c r="E39" s="216"/>
      <c r="F39" s="216"/>
      <c r="G39" s="200"/>
      <c r="H39" s="200"/>
      <c r="I39" s="201"/>
      <c r="J39" s="266"/>
      <c r="K39" s="202"/>
    </row>
    <row r="40" spans="1:11" s="12" customFormat="1" ht="15" customHeight="1" x14ac:dyDescent="0.2">
      <c r="A40" s="13"/>
      <c r="B40" s="873" t="s">
        <v>177</v>
      </c>
      <c r="C40" s="874"/>
      <c r="D40" s="874"/>
      <c r="E40" s="874"/>
      <c r="F40" s="874"/>
      <c r="G40" s="185"/>
      <c r="H40" s="185"/>
      <c r="I40" s="194"/>
      <c r="J40" s="267"/>
      <c r="K40" s="192"/>
    </row>
    <row r="41" spans="1:11" s="12" customFormat="1" x14ac:dyDescent="0.2">
      <c r="A41" s="13"/>
      <c r="B41" s="115"/>
      <c r="C41" s="874" t="s">
        <v>116</v>
      </c>
      <c r="D41" s="874"/>
      <c r="E41" s="874"/>
      <c r="F41" s="874"/>
      <c r="G41" s="180">
        <f>SUM(G42:G44)</f>
        <v>0</v>
      </c>
      <c r="H41" s="734">
        <f>SUM(H42:H44)</f>
        <v>123612</v>
      </c>
      <c r="I41" s="194"/>
      <c r="J41" s="267"/>
      <c r="K41" s="192"/>
    </row>
    <row r="42" spans="1:11" s="12" customFormat="1" x14ac:dyDescent="0.25">
      <c r="A42" s="13"/>
      <c r="B42" s="115"/>
      <c r="C42" s="18"/>
      <c r="D42" s="876" t="s">
        <v>86</v>
      </c>
      <c r="E42" s="876"/>
      <c r="F42" s="876"/>
      <c r="G42" s="181">
        <v>0</v>
      </c>
      <c r="H42" s="735">
        <v>0</v>
      </c>
      <c r="I42" s="194"/>
      <c r="J42" s="267"/>
      <c r="K42" s="192"/>
    </row>
    <row r="43" spans="1:11" s="12" customFormat="1" x14ac:dyDescent="0.25">
      <c r="A43" s="13"/>
      <c r="B43" s="115"/>
      <c r="C43" s="18"/>
      <c r="D43" s="876" t="s">
        <v>84</v>
      </c>
      <c r="E43" s="876"/>
      <c r="F43" s="876"/>
      <c r="G43" s="181">
        <v>0</v>
      </c>
      <c r="H43" s="735">
        <v>47150</v>
      </c>
      <c r="I43" s="194"/>
      <c r="J43" s="267"/>
      <c r="K43" s="192"/>
    </row>
    <row r="44" spans="1:11" s="12" customFormat="1" x14ac:dyDescent="0.2">
      <c r="A44" s="13"/>
      <c r="B44" s="115"/>
      <c r="C44" s="178"/>
      <c r="D44" s="876" t="s">
        <v>174</v>
      </c>
      <c r="E44" s="876"/>
      <c r="F44" s="876"/>
      <c r="G44" s="181">
        <v>0</v>
      </c>
      <c r="H44" s="735">
        <v>76462</v>
      </c>
      <c r="I44" s="194"/>
      <c r="J44" s="267"/>
      <c r="K44" s="186"/>
    </row>
    <row r="45" spans="1:11" s="12" customFormat="1" x14ac:dyDescent="0.2">
      <c r="A45" s="13"/>
      <c r="B45" s="115"/>
      <c r="C45" s="874" t="s">
        <v>115</v>
      </c>
      <c r="D45" s="874"/>
      <c r="E45" s="874"/>
      <c r="F45" s="874"/>
      <c r="G45" s="180">
        <f>SUM(G46:G48)</f>
        <v>19125</v>
      </c>
      <c r="H45" s="734">
        <f>SUM(H46:H48)</f>
        <v>0</v>
      </c>
      <c r="I45" s="194"/>
      <c r="J45" s="267"/>
      <c r="K45" s="186"/>
    </row>
    <row r="46" spans="1:11" s="12" customFormat="1" x14ac:dyDescent="0.2">
      <c r="A46" s="13"/>
      <c r="B46" s="115"/>
      <c r="C46" s="178"/>
      <c r="D46" s="876" t="s">
        <v>86</v>
      </c>
      <c r="E46" s="876"/>
      <c r="F46" s="876"/>
      <c r="G46" s="181">
        <v>0</v>
      </c>
      <c r="H46" s="735">
        <v>0</v>
      </c>
      <c r="I46" s="194"/>
      <c r="J46" s="267"/>
      <c r="K46" s="186"/>
    </row>
    <row r="47" spans="1:11" s="12" customFormat="1" x14ac:dyDescent="0.2">
      <c r="A47" s="13"/>
      <c r="B47" s="115"/>
      <c r="C47" s="168"/>
      <c r="D47" s="876" t="s">
        <v>84</v>
      </c>
      <c r="E47" s="876"/>
      <c r="F47" s="876"/>
      <c r="G47" s="181">
        <v>0</v>
      </c>
      <c r="H47" s="735">
        <v>0</v>
      </c>
      <c r="I47" s="194"/>
      <c r="J47" s="267"/>
      <c r="K47" s="186"/>
    </row>
    <row r="48" spans="1:11" s="12" customFormat="1" x14ac:dyDescent="0.25">
      <c r="A48" s="13"/>
      <c r="B48" s="115"/>
      <c r="C48" s="18"/>
      <c r="D48" s="876" t="s">
        <v>173</v>
      </c>
      <c r="E48" s="876"/>
      <c r="F48" s="876"/>
      <c r="G48" s="181">
        <v>19125</v>
      </c>
      <c r="H48" s="735">
        <v>0</v>
      </c>
      <c r="I48" s="194"/>
      <c r="J48" s="267"/>
      <c r="K48" s="186"/>
    </row>
    <row r="49" spans="1:11" s="203" customFormat="1" x14ac:dyDescent="0.2">
      <c r="A49" s="198"/>
      <c r="B49" s="204"/>
      <c r="C49" s="877" t="s">
        <v>171</v>
      </c>
      <c r="D49" s="877"/>
      <c r="E49" s="877"/>
      <c r="F49" s="877"/>
      <c r="G49" s="205">
        <f>G41-G45</f>
        <v>-19125</v>
      </c>
      <c r="H49" s="736">
        <v>-123612</v>
      </c>
      <c r="I49" s="201"/>
      <c r="J49" s="266"/>
      <c r="K49" s="206"/>
    </row>
    <row r="50" spans="1:11" s="12" customFormat="1" ht="9.9499999999999993" customHeight="1" x14ac:dyDescent="0.25">
      <c r="A50" s="13"/>
      <c r="B50" s="34"/>
      <c r="C50" s="18"/>
      <c r="D50" s="18"/>
      <c r="E50" s="18"/>
      <c r="F50" s="18"/>
      <c r="G50" s="18"/>
      <c r="H50" s="2"/>
      <c r="I50" s="194"/>
      <c r="J50" s="267"/>
      <c r="K50" s="186"/>
    </row>
    <row r="51" spans="1:11" s="12" customFormat="1" x14ac:dyDescent="0.2">
      <c r="A51" s="13"/>
      <c r="B51" s="873" t="s">
        <v>169</v>
      </c>
      <c r="C51" s="874"/>
      <c r="D51" s="874"/>
      <c r="E51" s="874"/>
      <c r="F51" s="874"/>
      <c r="G51" s="179"/>
      <c r="H51" s="737"/>
      <c r="I51" s="194"/>
      <c r="J51" s="267"/>
      <c r="K51" s="186"/>
    </row>
    <row r="52" spans="1:11" s="12" customFormat="1" x14ac:dyDescent="0.25">
      <c r="A52" s="13"/>
      <c r="B52" s="34"/>
      <c r="C52" s="874" t="s">
        <v>116</v>
      </c>
      <c r="D52" s="874"/>
      <c r="E52" s="874"/>
      <c r="F52" s="874"/>
      <c r="G52" s="180">
        <f>G53+G56</f>
        <v>245</v>
      </c>
      <c r="H52" s="180">
        <f>H53+H56</f>
        <v>36113</v>
      </c>
      <c r="I52" s="194"/>
      <c r="J52" s="267"/>
      <c r="K52" s="186"/>
    </row>
    <row r="53" spans="1:11" s="12" customFormat="1" x14ac:dyDescent="0.25">
      <c r="A53" s="13"/>
      <c r="B53" s="115"/>
      <c r="C53" s="18"/>
      <c r="D53" s="876" t="s">
        <v>167</v>
      </c>
      <c r="E53" s="876"/>
      <c r="F53" s="876"/>
      <c r="G53" s="181">
        <f>SUM(G54:G55)</f>
        <v>0</v>
      </c>
      <c r="H53" s="735">
        <f>SUM(H54:H55)</f>
        <v>0</v>
      </c>
      <c r="I53" s="194"/>
      <c r="J53" s="267"/>
      <c r="K53" s="186"/>
    </row>
    <row r="54" spans="1:11" s="12" customFormat="1" x14ac:dyDescent="0.2">
      <c r="A54" s="13"/>
      <c r="B54" s="115"/>
      <c r="C54" s="184"/>
      <c r="D54" s="876" t="s">
        <v>162</v>
      </c>
      <c r="E54" s="876"/>
      <c r="F54" s="876"/>
      <c r="G54" s="181">
        <v>0</v>
      </c>
      <c r="H54" s="735">
        <v>0</v>
      </c>
      <c r="I54" s="194"/>
      <c r="J54" s="267"/>
      <c r="K54" s="186"/>
    </row>
    <row r="55" spans="1:11" s="12" customFormat="1" x14ac:dyDescent="0.2">
      <c r="A55" s="13"/>
      <c r="B55" s="115"/>
      <c r="C55" s="184"/>
      <c r="D55" s="876" t="s">
        <v>161</v>
      </c>
      <c r="E55" s="876"/>
      <c r="F55" s="876"/>
      <c r="G55" s="181">
        <v>0</v>
      </c>
      <c r="H55" s="735">
        <v>0</v>
      </c>
      <c r="I55" s="194"/>
      <c r="J55" s="267"/>
      <c r="K55" s="186"/>
    </row>
    <row r="56" spans="1:11" s="12" customFormat="1" x14ac:dyDescent="0.2">
      <c r="A56" s="13"/>
      <c r="B56" s="115"/>
      <c r="C56" s="184"/>
      <c r="D56" s="876" t="s">
        <v>164</v>
      </c>
      <c r="E56" s="876"/>
      <c r="F56" s="876"/>
      <c r="G56" s="181">
        <v>245</v>
      </c>
      <c r="H56" s="735">
        <v>36113</v>
      </c>
      <c r="I56" s="194"/>
      <c r="J56" s="267"/>
      <c r="K56" s="186"/>
    </row>
    <row r="57" spans="1:11" s="12" customFormat="1" x14ac:dyDescent="0.2">
      <c r="A57" s="13"/>
      <c r="B57" s="115"/>
      <c r="C57" s="874" t="s">
        <v>115</v>
      </c>
      <c r="D57" s="874"/>
      <c r="E57" s="874"/>
      <c r="F57" s="874"/>
      <c r="G57" s="180">
        <f>G58+G61</f>
        <v>7475</v>
      </c>
      <c r="H57" s="180">
        <f>H58+H61</f>
        <v>152901</v>
      </c>
      <c r="I57" s="194"/>
      <c r="J57" s="267"/>
      <c r="K57" s="186"/>
    </row>
    <row r="58" spans="1:11" s="12" customFormat="1" x14ac:dyDescent="0.25">
      <c r="A58" s="13"/>
      <c r="B58" s="34"/>
      <c r="C58" s="18"/>
      <c r="D58" s="876" t="s">
        <v>163</v>
      </c>
      <c r="E58" s="876"/>
      <c r="F58" s="876"/>
      <c r="G58" s="181">
        <f>SUM(G59:G60)</f>
        <v>0</v>
      </c>
      <c r="H58" s="735">
        <f>H59+H60</f>
        <v>0</v>
      </c>
      <c r="I58" s="194"/>
      <c r="J58" s="267"/>
      <c r="K58" s="186"/>
    </row>
    <row r="59" spans="1:11" s="12" customFormat="1" x14ac:dyDescent="0.25">
      <c r="A59" s="13"/>
      <c r="B59" s="115"/>
      <c r="C59" s="18"/>
      <c r="D59" s="876" t="s">
        <v>162</v>
      </c>
      <c r="E59" s="876"/>
      <c r="F59" s="876"/>
      <c r="G59" s="181">
        <v>0</v>
      </c>
      <c r="H59" s="735">
        <v>0</v>
      </c>
      <c r="I59" s="194"/>
      <c r="J59" s="267"/>
      <c r="K59" s="186"/>
    </row>
    <row r="60" spans="1:11" s="12" customFormat="1" x14ac:dyDescent="0.2">
      <c r="A60" s="13"/>
      <c r="B60" s="115"/>
      <c r="C60" s="184"/>
      <c r="D60" s="876" t="s">
        <v>161</v>
      </c>
      <c r="E60" s="876"/>
      <c r="F60" s="876"/>
      <c r="G60" s="181">
        <v>0</v>
      </c>
      <c r="H60" s="735">
        <v>0</v>
      </c>
      <c r="I60" s="194"/>
      <c r="J60" s="267"/>
      <c r="K60" s="186"/>
    </row>
    <row r="61" spans="1:11" s="12" customFormat="1" x14ac:dyDescent="0.2">
      <c r="A61" s="13"/>
      <c r="B61" s="115"/>
      <c r="C61" s="184"/>
      <c r="D61" s="876" t="s">
        <v>159</v>
      </c>
      <c r="E61" s="876"/>
      <c r="F61" s="876"/>
      <c r="G61" s="181">
        <v>7475</v>
      </c>
      <c r="H61" s="735">
        <v>152901</v>
      </c>
      <c r="I61" s="194"/>
      <c r="J61" s="267"/>
      <c r="K61" s="186"/>
    </row>
    <row r="62" spans="1:11" s="203" customFormat="1" x14ac:dyDescent="0.2">
      <c r="A62" s="198"/>
      <c r="B62" s="204"/>
      <c r="C62" s="877" t="s">
        <v>157</v>
      </c>
      <c r="D62" s="877"/>
      <c r="E62" s="877"/>
      <c r="F62" s="877"/>
      <c r="G62" s="205">
        <f>G52-G57</f>
        <v>-7230</v>
      </c>
      <c r="H62" s="736">
        <f>H52-H57</f>
        <v>-116788</v>
      </c>
      <c r="I62" s="201"/>
      <c r="J62" s="266"/>
      <c r="K62" s="206"/>
    </row>
    <row r="63" spans="1:11" s="12" customFormat="1" ht="9.9499999999999993" customHeight="1" x14ac:dyDescent="0.2">
      <c r="A63" s="13"/>
      <c r="B63" s="115"/>
      <c r="C63" s="178"/>
      <c r="D63" s="178"/>
      <c r="E63" s="178"/>
      <c r="F63" s="178"/>
      <c r="G63" s="179"/>
      <c r="H63" s="737"/>
      <c r="I63" s="194"/>
      <c r="J63" s="267"/>
      <c r="K63" s="186"/>
    </row>
    <row r="64" spans="1:11" s="203" customFormat="1" x14ac:dyDescent="0.2">
      <c r="A64" s="198"/>
      <c r="B64" s="878" t="s">
        <v>155</v>
      </c>
      <c r="C64" s="879"/>
      <c r="D64" s="879"/>
      <c r="E64" s="879"/>
      <c r="F64" s="879"/>
      <c r="G64" s="200">
        <f>G38+G49+G62</f>
        <v>57176</v>
      </c>
      <c r="H64" s="738">
        <f>H38+H49+H62</f>
        <v>165877</v>
      </c>
      <c r="I64" s="201"/>
      <c r="J64" s="266"/>
      <c r="K64" s="206"/>
    </row>
    <row r="65" spans="1:11" s="12" customFormat="1" ht="9.9499999999999993" customHeight="1" x14ac:dyDescent="0.2">
      <c r="A65" s="13"/>
      <c r="B65" s="195"/>
      <c r="C65" s="186"/>
      <c r="D65" s="186"/>
      <c r="E65" s="186"/>
      <c r="F65" s="186"/>
      <c r="G65" s="185"/>
      <c r="H65" s="739"/>
      <c r="I65" s="194"/>
      <c r="J65" s="267"/>
      <c r="K65" s="186"/>
    </row>
    <row r="66" spans="1:11" s="210" customFormat="1" x14ac:dyDescent="0.2">
      <c r="A66" s="207"/>
      <c r="B66" s="878" t="s">
        <v>154</v>
      </c>
      <c r="C66" s="879"/>
      <c r="D66" s="879"/>
      <c r="E66" s="879"/>
      <c r="F66" s="879"/>
      <c r="G66" s="208">
        <v>60013</v>
      </c>
      <c r="H66" s="740">
        <v>30771</v>
      </c>
      <c r="I66" s="209"/>
      <c r="J66" s="268"/>
      <c r="K66" s="206"/>
    </row>
    <row r="67" spans="1:11" s="210" customFormat="1" x14ac:dyDescent="0.2">
      <c r="A67" s="207"/>
      <c r="B67" s="878" t="s">
        <v>153</v>
      </c>
      <c r="C67" s="879"/>
      <c r="D67" s="879"/>
      <c r="E67" s="879"/>
      <c r="F67" s="879"/>
      <c r="G67" s="211">
        <f>+G64+G66</f>
        <v>117189</v>
      </c>
      <c r="H67" s="212">
        <f>+H64+H66</f>
        <v>196648</v>
      </c>
      <c r="I67" s="209"/>
      <c r="J67" s="268"/>
      <c r="K67" s="326"/>
    </row>
    <row r="68" spans="1:11" s="210" customFormat="1" ht="9.9499999999999993" customHeight="1" x14ac:dyDescent="0.2">
      <c r="A68" s="207"/>
      <c r="B68" s="214"/>
      <c r="C68" s="206"/>
      <c r="D68" s="206"/>
      <c r="E68" s="206"/>
      <c r="F68" s="206"/>
      <c r="G68" s="211"/>
      <c r="H68" s="212"/>
      <c r="I68" s="215"/>
      <c r="J68" s="268"/>
      <c r="K68" s="206"/>
    </row>
    <row r="69" spans="1:11" s="191" customFormat="1" ht="15" customHeight="1" x14ac:dyDescent="0.2">
      <c r="A69" s="188"/>
      <c r="B69" s="213" t="s">
        <v>180</v>
      </c>
      <c r="C69" s="213"/>
      <c r="D69" s="213"/>
      <c r="E69" s="213"/>
      <c r="F69" s="213"/>
      <c r="G69" s="213"/>
      <c r="H69" s="213"/>
      <c r="I69" s="213"/>
      <c r="J69" s="16"/>
      <c r="K69" s="332"/>
    </row>
    <row r="70" spans="1:11" x14ac:dyDescent="0.25"/>
    <row r="71" spans="1:11" x14ac:dyDescent="0.25"/>
    <row r="72" spans="1:11" x14ac:dyDescent="0.25">
      <c r="K72" s="330"/>
    </row>
    <row r="73" spans="1:11" x14ac:dyDescent="0.25"/>
    <row r="74" spans="1:11" x14ac:dyDescent="0.25"/>
    <row r="75" spans="1:11" x14ac:dyDescent="0.25"/>
    <row r="76" spans="1:11" x14ac:dyDescent="0.25"/>
    <row r="77" spans="1:11" x14ac:dyDescent="0.25"/>
    <row r="78" spans="1:11" x14ac:dyDescent="0.25"/>
    <row r="79" spans="1:11" x14ac:dyDescent="0.25"/>
    <row r="80" spans="1:11"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sheetData>
  <mergeCells count="60">
    <mergeCell ref="B66:F66"/>
    <mergeCell ref="B67:F67"/>
    <mergeCell ref="B2:I2"/>
    <mergeCell ref="B4:I4"/>
    <mergeCell ref="D35:F35"/>
    <mergeCell ref="D36:F36"/>
    <mergeCell ref="D37:F37"/>
    <mergeCell ref="C62:F62"/>
    <mergeCell ref="C38:F38"/>
    <mergeCell ref="C57:F57"/>
    <mergeCell ref="D31:F31"/>
    <mergeCell ref="D58:F58"/>
    <mergeCell ref="B64:F64"/>
    <mergeCell ref="D32:F32"/>
    <mergeCell ref="D59:F59"/>
    <mergeCell ref="D33:F33"/>
    <mergeCell ref="D48:F48"/>
    <mergeCell ref="D60:F60"/>
    <mergeCell ref="D34:F34"/>
    <mergeCell ref="C49:F49"/>
    <mergeCell ref="D61:F61"/>
    <mergeCell ref="D54:F54"/>
    <mergeCell ref="D55:F55"/>
    <mergeCell ref="D56:F56"/>
    <mergeCell ref="D53:F53"/>
    <mergeCell ref="B51:F51"/>
    <mergeCell ref="C52:F52"/>
    <mergeCell ref="D47:F47"/>
    <mergeCell ref="C41:F41"/>
    <mergeCell ref="C21:F21"/>
    <mergeCell ref="C45:F45"/>
    <mergeCell ref="D22:F22"/>
    <mergeCell ref="D23:F23"/>
    <mergeCell ref="D46:F46"/>
    <mergeCell ref="D43:F43"/>
    <mergeCell ref="D24:F24"/>
    <mergeCell ref="D25:F25"/>
    <mergeCell ref="D26:F26"/>
    <mergeCell ref="D27:F27"/>
    <mergeCell ref="D28:F28"/>
    <mergeCell ref="D29:F29"/>
    <mergeCell ref="D30:F30"/>
    <mergeCell ref="D44:F44"/>
    <mergeCell ref="D42:F42"/>
    <mergeCell ref="B40:F40"/>
    <mergeCell ref="B3:I3"/>
    <mergeCell ref="D18:F18"/>
    <mergeCell ref="D19:F19"/>
    <mergeCell ref="D20:E20"/>
    <mergeCell ref="B6:E6"/>
    <mergeCell ref="B8:F8"/>
    <mergeCell ref="C9:F9"/>
    <mergeCell ref="D10:F10"/>
    <mergeCell ref="D11:F11"/>
    <mergeCell ref="D12:F12"/>
    <mergeCell ref="D13:F13"/>
    <mergeCell ref="D14:F14"/>
    <mergeCell ref="D15:F15"/>
    <mergeCell ref="D16:F16"/>
    <mergeCell ref="D17:F17"/>
  </mergeCells>
  <printOptions horizontalCentered="1" verticalCentered="1"/>
  <pageMargins left="0.31496062992125984" right="0.31496062992125984" top="0.35433070866141736" bottom="0.35433070866141736" header="0" footer="0"/>
  <pageSetup scale="52" orientation="landscape" r:id="rId1"/>
  <ignoredErrors>
    <ignoredError sqref="G10:H41 G60:H60 H54:H55 G45:H45 H42 G50:H52 G46 H57:H58 G62:H65 G67:H67 G49" unlockedFormula="1"/>
    <ignoredError sqref="G53:G55 H53 G57:G58" formulaRange="1"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2"/>
  <sheetViews>
    <sheetView showGridLines="0" workbookViewId="0">
      <selection activeCell="E17" sqref="E17"/>
    </sheetView>
  </sheetViews>
  <sheetFormatPr baseColWidth="10" defaultRowHeight="15" x14ac:dyDescent="0.25"/>
  <cols>
    <col min="1" max="1" width="5.5703125" style="113" customWidth="1"/>
    <col min="2" max="2" width="8.7109375" style="1" customWidth="1"/>
    <col min="3" max="3" width="6" style="1" customWidth="1"/>
    <col min="4" max="4" width="66" style="1" bestFit="1" customWidth="1"/>
    <col min="5" max="5" width="21.7109375" style="1" customWidth="1"/>
    <col min="6" max="6" width="16.85546875" style="1" customWidth="1"/>
    <col min="7" max="19" width="11.42578125" style="113"/>
    <col min="20" max="16384" width="11.42578125" style="1"/>
  </cols>
  <sheetData>
    <row r="1" spans="2:7" s="113" customFormat="1" x14ac:dyDescent="0.25"/>
    <row r="2" spans="2:7" ht="15.75" x14ac:dyDescent="0.25">
      <c r="B2" s="886" t="str">
        <f>'7.EFE'!B2:I2</f>
        <v>INSTITUTO VERACRUZANO DE DESARROLLO MUNICIPAL</v>
      </c>
      <c r="C2" s="886"/>
      <c r="D2" s="886"/>
      <c r="E2" s="886"/>
      <c r="F2" s="886"/>
    </row>
    <row r="3" spans="2:7" ht="15.75" x14ac:dyDescent="0.25">
      <c r="B3" s="886" t="s">
        <v>182</v>
      </c>
      <c r="C3" s="886"/>
      <c r="D3" s="886"/>
      <c r="E3" s="886"/>
      <c r="F3" s="886"/>
    </row>
    <row r="4" spans="2:7" ht="15.95" customHeight="1" x14ac:dyDescent="0.25">
      <c r="B4" s="886" t="s">
        <v>507</v>
      </c>
      <c r="C4" s="886"/>
      <c r="D4" s="886"/>
      <c r="E4" s="886"/>
      <c r="F4" s="886"/>
    </row>
    <row r="5" spans="2:7" ht="9.9499999999999993" customHeight="1" x14ac:dyDescent="0.25">
      <c r="B5" s="110"/>
      <c r="C5" s="331"/>
      <c r="D5" s="331"/>
      <c r="E5" s="331"/>
      <c r="F5" s="331"/>
    </row>
    <row r="6" spans="2:7" ht="36" customHeight="1" x14ac:dyDescent="0.25">
      <c r="B6" s="891"/>
      <c r="C6" s="892"/>
      <c r="D6" s="892"/>
      <c r="E6" s="892"/>
      <c r="F6" s="893"/>
      <c r="G6" s="333"/>
    </row>
    <row r="7" spans="2:7" x14ac:dyDescent="0.25">
      <c r="B7" s="888"/>
      <c r="C7" s="889"/>
      <c r="D7" s="889"/>
      <c r="E7" s="889"/>
      <c r="F7" s="890"/>
    </row>
    <row r="8" spans="2:7" ht="15.75" x14ac:dyDescent="0.25">
      <c r="B8" s="34"/>
      <c r="C8" s="18"/>
      <c r="D8" s="376" t="s">
        <v>457</v>
      </c>
      <c r="E8" s="335"/>
      <c r="F8" s="22"/>
    </row>
    <row r="9" spans="2:7" ht="15.75" x14ac:dyDescent="0.25">
      <c r="B9" s="34"/>
      <c r="C9" s="18"/>
      <c r="D9" s="376" t="s">
        <v>458</v>
      </c>
      <c r="E9" s="336"/>
      <c r="F9" s="22"/>
    </row>
    <row r="10" spans="2:7" ht="15.75" x14ac:dyDescent="0.25">
      <c r="B10" s="34"/>
      <c r="C10" s="18"/>
      <c r="D10" s="376" t="s">
        <v>459</v>
      </c>
      <c r="E10" s="336"/>
      <c r="F10" s="22"/>
    </row>
    <row r="11" spans="2:7" x14ac:dyDescent="0.25">
      <c r="B11" s="34"/>
      <c r="C11" s="18"/>
      <c r="D11" s="334"/>
      <c r="E11" s="336"/>
      <c r="F11" s="22"/>
    </row>
    <row r="12" spans="2:7" x14ac:dyDescent="0.25">
      <c r="B12" s="34"/>
      <c r="C12" s="18"/>
      <c r="D12" s="334"/>
      <c r="E12" s="336"/>
      <c r="F12" s="22"/>
    </row>
    <row r="13" spans="2:7" x14ac:dyDescent="0.25">
      <c r="B13" s="34"/>
      <c r="C13" s="18"/>
      <c r="D13" s="713" t="s">
        <v>487</v>
      </c>
      <c r="E13" s="714"/>
      <c r="F13" s="715"/>
    </row>
    <row r="14" spans="2:7" ht="15.75" x14ac:dyDescent="0.25">
      <c r="B14" s="34"/>
      <c r="C14" s="18"/>
      <c r="D14" s="716" t="s">
        <v>488</v>
      </c>
      <c r="E14" s="714"/>
      <c r="F14" s="715"/>
    </row>
    <row r="15" spans="2:7" x14ac:dyDescent="0.25">
      <c r="B15" s="34"/>
      <c r="C15" s="18"/>
      <c r="D15" s="334"/>
      <c r="E15" s="336"/>
      <c r="F15" s="22"/>
    </row>
    <row r="16" spans="2:7" x14ac:dyDescent="0.25">
      <c r="B16" s="34"/>
      <c r="C16" s="18"/>
      <c r="D16" s="334"/>
      <c r="E16" s="336"/>
      <c r="F16" s="22"/>
    </row>
    <row r="17" spans="2:6" x14ac:dyDescent="0.25">
      <c r="B17" s="34"/>
      <c r="C17" s="18"/>
      <c r="D17" s="334"/>
      <c r="E17" s="336"/>
      <c r="F17" s="22"/>
    </row>
    <row r="18" spans="2:6" x14ac:dyDescent="0.25">
      <c r="B18" s="34"/>
      <c r="C18" s="18"/>
      <c r="D18" s="334"/>
      <c r="E18" s="336"/>
      <c r="F18" s="22"/>
    </row>
    <row r="19" spans="2:6" x14ac:dyDescent="0.25">
      <c r="B19" s="34"/>
      <c r="C19" s="18"/>
      <c r="D19" s="334"/>
      <c r="E19" s="336"/>
      <c r="F19" s="22"/>
    </row>
    <row r="20" spans="2:6" x14ac:dyDescent="0.25">
      <c r="B20" s="34"/>
      <c r="C20" s="18"/>
      <c r="D20" s="334"/>
      <c r="E20" s="336"/>
      <c r="F20" s="22"/>
    </row>
    <row r="21" spans="2:6" x14ac:dyDescent="0.25">
      <c r="B21" s="34"/>
      <c r="C21" s="18"/>
      <c r="D21" s="334"/>
      <c r="E21" s="336"/>
      <c r="F21" s="22"/>
    </row>
    <row r="22" spans="2:6" x14ac:dyDescent="0.25">
      <c r="B22" s="34"/>
      <c r="C22" s="18"/>
      <c r="D22" s="334"/>
      <c r="E22" s="336"/>
      <c r="F22" s="22"/>
    </row>
    <row r="23" spans="2:6" x14ac:dyDescent="0.25">
      <c r="B23" s="34"/>
      <c r="C23" s="18"/>
      <c r="D23" s="334"/>
      <c r="E23" s="337"/>
      <c r="F23" s="22"/>
    </row>
    <row r="24" spans="2:6" x14ac:dyDescent="0.25">
      <c r="B24" s="34"/>
      <c r="C24" s="18"/>
      <c r="D24" s="243"/>
      <c r="E24" s="112"/>
      <c r="F24" s="22"/>
    </row>
    <row r="25" spans="2:6" x14ac:dyDescent="0.25">
      <c r="B25" s="244"/>
      <c r="C25" s="245"/>
      <c r="D25" s="245"/>
      <c r="E25" s="246"/>
      <c r="F25" s="247"/>
    </row>
    <row r="26" spans="2:6" x14ac:dyDescent="0.25">
      <c r="B26" s="887" t="s">
        <v>183</v>
      </c>
      <c r="C26" s="887"/>
      <c r="D26" s="887"/>
      <c r="E26" s="887"/>
      <c r="F26" s="887"/>
    </row>
    <row r="27" spans="2:6" x14ac:dyDescent="0.25">
      <c r="B27" s="113"/>
      <c r="C27" s="113"/>
      <c r="D27" s="113"/>
      <c r="E27" s="113"/>
      <c r="F27" s="113"/>
    </row>
    <row r="28" spans="2:6" s="113" customFormat="1" x14ac:dyDescent="0.25"/>
    <row r="29" spans="2:6" s="113" customFormat="1" x14ac:dyDescent="0.25"/>
    <row r="30" spans="2:6" s="113" customFormat="1" x14ac:dyDescent="0.25"/>
    <row r="31" spans="2:6" s="113" customFormat="1" ht="36.75" customHeight="1" x14ac:dyDescent="0.25"/>
    <row r="32" spans="2:6" s="113" customFormat="1" x14ac:dyDescent="0.25"/>
    <row r="33" s="113" customFormat="1" x14ac:dyDescent="0.25"/>
    <row r="34" s="113" customFormat="1" x14ac:dyDescent="0.25"/>
    <row r="35" s="113" customFormat="1" x14ac:dyDescent="0.25"/>
    <row r="36" s="113" customFormat="1" x14ac:dyDescent="0.25"/>
    <row r="37" s="113" customFormat="1" x14ac:dyDescent="0.25"/>
    <row r="38" s="113" customFormat="1" x14ac:dyDescent="0.25"/>
    <row r="39" s="113" customFormat="1" x14ac:dyDescent="0.25"/>
    <row r="40" s="113" customFormat="1" x14ac:dyDescent="0.25"/>
    <row r="41" s="113" customFormat="1" x14ac:dyDescent="0.25"/>
    <row r="42" s="113" customFormat="1" x14ac:dyDescent="0.25"/>
    <row r="43" s="113" customFormat="1" x14ac:dyDescent="0.25"/>
    <row r="44" s="113" customFormat="1" x14ac:dyDescent="0.25"/>
    <row r="45" s="113" customFormat="1" x14ac:dyDescent="0.25"/>
    <row r="46" s="113" customFormat="1" x14ac:dyDescent="0.25"/>
    <row r="47" s="113" customFormat="1" x14ac:dyDescent="0.25"/>
    <row r="48" s="113" customFormat="1" x14ac:dyDescent="0.25"/>
    <row r="49" s="113" customFormat="1" x14ac:dyDescent="0.25"/>
    <row r="50" s="113" customFormat="1" x14ac:dyDescent="0.25"/>
    <row r="51" s="113" customFormat="1" x14ac:dyDescent="0.25"/>
    <row r="52" s="113" customFormat="1" x14ac:dyDescent="0.25"/>
    <row r="53" s="113" customFormat="1" x14ac:dyDescent="0.25"/>
    <row r="54" s="113" customFormat="1" x14ac:dyDescent="0.25"/>
    <row r="55" s="113" customFormat="1" x14ac:dyDescent="0.25"/>
    <row r="56" s="113" customFormat="1" x14ac:dyDescent="0.25"/>
    <row r="57" s="113" customFormat="1" x14ac:dyDescent="0.25"/>
    <row r="58" s="113" customFormat="1" x14ac:dyDescent="0.25"/>
    <row r="59" s="113" customFormat="1" x14ac:dyDescent="0.25"/>
    <row r="60" s="113" customFormat="1" x14ac:dyDescent="0.25"/>
    <row r="61" s="113" customFormat="1" x14ac:dyDescent="0.25"/>
    <row r="62" s="113" customFormat="1" x14ac:dyDescent="0.25"/>
    <row r="63" s="113" customFormat="1" x14ac:dyDescent="0.25"/>
    <row r="64" s="113" customFormat="1" x14ac:dyDescent="0.25"/>
    <row r="65" s="113" customFormat="1" x14ac:dyDescent="0.25"/>
    <row r="66" s="113" customFormat="1" x14ac:dyDescent="0.25"/>
    <row r="67" s="113" customFormat="1" x14ac:dyDescent="0.25"/>
    <row r="68" s="113" customFormat="1" x14ac:dyDescent="0.25"/>
    <row r="69" s="113" customFormat="1" x14ac:dyDescent="0.25"/>
    <row r="70" s="113" customFormat="1" x14ac:dyDescent="0.25"/>
    <row r="71" s="113" customFormat="1" x14ac:dyDescent="0.25"/>
    <row r="72" s="113" customFormat="1" x14ac:dyDescent="0.25"/>
    <row r="73" s="113" customFormat="1" x14ac:dyDescent="0.25"/>
    <row r="74" s="113" customFormat="1" x14ac:dyDescent="0.25"/>
    <row r="75" s="113" customFormat="1" x14ac:dyDescent="0.25"/>
    <row r="76" s="113" customFormat="1" x14ac:dyDescent="0.25"/>
    <row r="77" s="113" customFormat="1" x14ac:dyDescent="0.25"/>
    <row r="78" s="113" customFormat="1" x14ac:dyDescent="0.25"/>
    <row r="79" s="113" customFormat="1" x14ac:dyDescent="0.25"/>
    <row r="80" s="113" customFormat="1" x14ac:dyDescent="0.25"/>
    <row r="81" s="113" customFormat="1" x14ac:dyDescent="0.25"/>
    <row r="82" s="113" customFormat="1" x14ac:dyDescent="0.25"/>
    <row r="83" s="113" customFormat="1" x14ac:dyDescent="0.25"/>
    <row r="84" s="113" customFormat="1" x14ac:dyDescent="0.25"/>
    <row r="85" s="113" customFormat="1" x14ac:dyDescent="0.25"/>
    <row r="86" s="113" customFormat="1" x14ac:dyDescent="0.25"/>
    <row r="87" s="113" customFormat="1" x14ac:dyDescent="0.25"/>
    <row r="88" s="113" customFormat="1" x14ac:dyDescent="0.25"/>
    <row r="89" s="113" customFormat="1" x14ac:dyDescent="0.25"/>
    <row r="90" s="113" customFormat="1" x14ac:dyDescent="0.25"/>
    <row r="91" s="113" customFormat="1" x14ac:dyDescent="0.25"/>
    <row r="92" s="113" customFormat="1" x14ac:dyDescent="0.25"/>
    <row r="93" s="113" customFormat="1" x14ac:dyDescent="0.25"/>
    <row r="94" s="113" customFormat="1" x14ac:dyDescent="0.25"/>
    <row r="95" s="113" customFormat="1" x14ac:dyDescent="0.25"/>
    <row r="96" s="113" customFormat="1" x14ac:dyDescent="0.25"/>
    <row r="97" s="113" customFormat="1" x14ac:dyDescent="0.25"/>
    <row r="98" s="113" customFormat="1" x14ac:dyDescent="0.25"/>
    <row r="99" s="113" customFormat="1" x14ac:dyDescent="0.25"/>
    <row r="100" s="113" customFormat="1" x14ac:dyDescent="0.25"/>
    <row r="101" s="113" customFormat="1" x14ac:dyDescent="0.25"/>
    <row r="102" s="113" customFormat="1" x14ac:dyDescent="0.25"/>
    <row r="103" s="113" customFormat="1" x14ac:dyDescent="0.25"/>
    <row r="104" s="113" customFormat="1" x14ac:dyDescent="0.25"/>
    <row r="105" s="113" customFormat="1" x14ac:dyDescent="0.25"/>
    <row r="106" s="113" customFormat="1" x14ac:dyDescent="0.25"/>
    <row r="107" s="113" customFormat="1" x14ac:dyDescent="0.25"/>
    <row r="108" s="113" customFormat="1" x14ac:dyDescent="0.25"/>
    <row r="109" s="113" customFormat="1" x14ac:dyDescent="0.25"/>
    <row r="110" s="113" customFormat="1" x14ac:dyDescent="0.25"/>
    <row r="111" s="113" customFormat="1" x14ac:dyDescent="0.25"/>
    <row r="112" s="113" customFormat="1" x14ac:dyDescent="0.25"/>
    <row r="113" s="113" customFormat="1" x14ac:dyDescent="0.25"/>
    <row r="114" s="113" customFormat="1" x14ac:dyDescent="0.25"/>
    <row r="115" s="113" customFormat="1" x14ac:dyDescent="0.25"/>
    <row r="116" s="113" customFormat="1" x14ac:dyDescent="0.25"/>
    <row r="117" s="113" customFormat="1" x14ac:dyDescent="0.25"/>
    <row r="118" s="113" customFormat="1" x14ac:dyDescent="0.25"/>
    <row r="119" s="113" customFormat="1" x14ac:dyDescent="0.25"/>
    <row r="120" s="113" customFormat="1" x14ac:dyDescent="0.25"/>
    <row r="121" s="113" customFormat="1" x14ac:dyDescent="0.25"/>
    <row r="122" s="113" customFormat="1" x14ac:dyDescent="0.25"/>
    <row r="123" s="113" customFormat="1" x14ac:dyDescent="0.25"/>
    <row r="124" s="113" customFormat="1" x14ac:dyDescent="0.25"/>
    <row r="125" s="113" customFormat="1" x14ac:dyDescent="0.25"/>
    <row r="126" s="113" customFormat="1" x14ac:dyDescent="0.25"/>
    <row r="127" s="113" customFormat="1" x14ac:dyDescent="0.25"/>
    <row r="128" s="113" customFormat="1" x14ac:dyDescent="0.25"/>
    <row r="129" s="113" customFormat="1" x14ac:dyDescent="0.25"/>
    <row r="130" s="113" customFormat="1" x14ac:dyDescent="0.25"/>
    <row r="131" s="113" customFormat="1" x14ac:dyDescent="0.25"/>
    <row r="132" s="113" customFormat="1" x14ac:dyDescent="0.25"/>
    <row r="133" s="113" customFormat="1" x14ac:dyDescent="0.25"/>
    <row r="134" s="113" customFormat="1" x14ac:dyDescent="0.25"/>
    <row r="135" s="113" customFormat="1" x14ac:dyDescent="0.25"/>
    <row r="136" s="113" customFormat="1" x14ac:dyDescent="0.25"/>
    <row r="137" s="113" customFormat="1" x14ac:dyDescent="0.25"/>
    <row r="138" s="113" customFormat="1" x14ac:dyDescent="0.25"/>
    <row r="139" s="113" customFormat="1" x14ac:dyDescent="0.25"/>
    <row r="140" s="113" customFormat="1" x14ac:dyDescent="0.25"/>
    <row r="141" s="113" customFormat="1" x14ac:dyDescent="0.25"/>
    <row r="142" s="113" customFormat="1" x14ac:dyDescent="0.25"/>
    <row r="143" s="113" customFormat="1" x14ac:dyDescent="0.25"/>
    <row r="144" s="113" customFormat="1" x14ac:dyDescent="0.25"/>
    <row r="145" s="113" customFormat="1" x14ac:dyDescent="0.25"/>
    <row r="146" s="113" customFormat="1" x14ac:dyDescent="0.25"/>
    <row r="147" s="113" customFormat="1" x14ac:dyDescent="0.25"/>
    <row r="148" s="113" customFormat="1" x14ac:dyDescent="0.25"/>
    <row r="149" s="113" customFormat="1" x14ac:dyDescent="0.25"/>
    <row r="150" s="113" customFormat="1" x14ac:dyDescent="0.25"/>
    <row r="151" s="113" customFormat="1" x14ac:dyDescent="0.25"/>
    <row r="152" s="113" customFormat="1" x14ac:dyDescent="0.25"/>
    <row r="153" s="113" customFormat="1" x14ac:dyDescent="0.25"/>
    <row r="154" s="113" customFormat="1" x14ac:dyDescent="0.25"/>
    <row r="155" s="113" customFormat="1" x14ac:dyDescent="0.25"/>
    <row r="156" s="113" customFormat="1" x14ac:dyDescent="0.25"/>
    <row r="157" s="113" customFormat="1" x14ac:dyDescent="0.25"/>
    <row r="158" s="113" customFormat="1" x14ac:dyDescent="0.25"/>
    <row r="159" s="113" customFormat="1" x14ac:dyDescent="0.25"/>
    <row r="160" s="113" customFormat="1" x14ac:dyDescent="0.25"/>
    <row r="161" s="113" customFormat="1" x14ac:dyDescent="0.25"/>
    <row r="162" s="113" customFormat="1" x14ac:dyDescent="0.25"/>
    <row r="163" s="113" customFormat="1" x14ac:dyDescent="0.25"/>
    <row r="164" s="113" customFormat="1" x14ac:dyDescent="0.25"/>
    <row r="165" s="113" customFormat="1" x14ac:dyDescent="0.25"/>
    <row r="166" s="113" customFormat="1" x14ac:dyDescent="0.25"/>
    <row r="167" s="113" customFormat="1" x14ac:dyDescent="0.25"/>
    <row r="168" s="113" customFormat="1" x14ac:dyDescent="0.25"/>
    <row r="169" s="113" customFormat="1" x14ac:dyDescent="0.25"/>
    <row r="170" s="113" customFormat="1" x14ac:dyDescent="0.25"/>
    <row r="171" s="113" customFormat="1" x14ac:dyDescent="0.25"/>
    <row r="172" s="113" customFormat="1" x14ac:dyDescent="0.25"/>
    <row r="173" s="113" customFormat="1" x14ac:dyDescent="0.25"/>
    <row r="174" s="113" customFormat="1" x14ac:dyDescent="0.25"/>
    <row r="175" s="113" customFormat="1" x14ac:dyDescent="0.25"/>
    <row r="176" s="113" customFormat="1" x14ac:dyDescent="0.25"/>
    <row r="177" s="113" customFormat="1" x14ac:dyDescent="0.25"/>
    <row r="178" s="113" customFormat="1" x14ac:dyDescent="0.25"/>
    <row r="179" s="113" customFormat="1" x14ac:dyDescent="0.25"/>
    <row r="180" s="113" customFormat="1" x14ac:dyDescent="0.25"/>
    <row r="181" s="113" customFormat="1" x14ac:dyDescent="0.25"/>
    <row r="182" s="113" customFormat="1" x14ac:dyDescent="0.25"/>
    <row r="183" s="113" customFormat="1" x14ac:dyDescent="0.25"/>
    <row r="184" s="113" customFormat="1" x14ac:dyDescent="0.25"/>
    <row r="185" s="113" customFormat="1" x14ac:dyDescent="0.25"/>
    <row r="186" s="113" customFormat="1" x14ac:dyDescent="0.25"/>
    <row r="187" s="113" customFormat="1" x14ac:dyDescent="0.25"/>
    <row r="188" s="113" customFormat="1" x14ac:dyDescent="0.25"/>
    <row r="189" s="113" customFormat="1" x14ac:dyDescent="0.25"/>
    <row r="190" s="113" customFormat="1" x14ac:dyDescent="0.25"/>
    <row r="191" s="113" customFormat="1" x14ac:dyDescent="0.25"/>
    <row r="192" s="113" customFormat="1" x14ac:dyDescent="0.25"/>
    <row r="193" s="113" customFormat="1" x14ac:dyDescent="0.25"/>
    <row r="194" s="113" customFormat="1" x14ac:dyDescent="0.25"/>
    <row r="195" s="113" customFormat="1" x14ac:dyDescent="0.25"/>
    <row r="196" s="113" customFormat="1" x14ac:dyDescent="0.25"/>
    <row r="197" s="113" customFormat="1" x14ac:dyDescent="0.25"/>
    <row r="198" s="113" customFormat="1" x14ac:dyDescent="0.25"/>
    <row r="199" s="113" customFormat="1" x14ac:dyDescent="0.25"/>
    <row r="200" s="113" customFormat="1" x14ac:dyDescent="0.25"/>
    <row r="201" s="113" customFormat="1" x14ac:dyDescent="0.25"/>
    <row r="202" s="113" customFormat="1" x14ac:dyDescent="0.25"/>
    <row r="203" s="113" customFormat="1" x14ac:dyDescent="0.25"/>
    <row r="204" s="113" customFormat="1" x14ac:dyDescent="0.25"/>
    <row r="205" s="113" customFormat="1" x14ac:dyDescent="0.25"/>
    <row r="206" s="113" customFormat="1" x14ac:dyDescent="0.25"/>
    <row r="207" s="113" customFormat="1" x14ac:dyDescent="0.25"/>
    <row r="208" s="113" customFormat="1" x14ac:dyDescent="0.25"/>
    <row r="209" s="113" customFormat="1" x14ac:dyDescent="0.25"/>
    <row r="210" s="113" customFormat="1" x14ac:dyDescent="0.25"/>
    <row r="211" s="113" customFormat="1" x14ac:dyDescent="0.25"/>
    <row r="212" s="113" customFormat="1" x14ac:dyDescent="0.25"/>
    <row r="213" s="113" customFormat="1" x14ac:dyDescent="0.25"/>
    <row r="214" s="113" customFormat="1" x14ac:dyDescent="0.25"/>
    <row r="215" s="113" customFormat="1" x14ac:dyDescent="0.25"/>
    <row r="216" s="113" customFormat="1" x14ac:dyDescent="0.25"/>
    <row r="217" s="113" customFormat="1" x14ac:dyDescent="0.25"/>
    <row r="218" s="113" customFormat="1" x14ac:dyDescent="0.25"/>
    <row r="219" s="113" customFormat="1" x14ac:dyDescent="0.25"/>
    <row r="220" s="113" customFormat="1" x14ac:dyDescent="0.25"/>
    <row r="221" s="113" customFormat="1" x14ac:dyDescent="0.25"/>
    <row r="222" s="113" customFormat="1" x14ac:dyDescent="0.25"/>
    <row r="223" s="113" customFormat="1" x14ac:dyDescent="0.25"/>
    <row r="224" s="113" customFormat="1" x14ac:dyDescent="0.25"/>
    <row r="225" s="113" customFormat="1" x14ac:dyDescent="0.25"/>
    <row r="226" s="113" customFormat="1" x14ac:dyDescent="0.25"/>
    <row r="227" s="113" customFormat="1" x14ac:dyDescent="0.25"/>
    <row r="228" s="113" customFormat="1" x14ac:dyDescent="0.25"/>
    <row r="229" s="113" customFormat="1" x14ac:dyDescent="0.25"/>
    <row r="230" s="113" customFormat="1" x14ac:dyDescent="0.25"/>
    <row r="231" s="113" customFormat="1" x14ac:dyDescent="0.25"/>
    <row r="232" s="113" customFormat="1" x14ac:dyDescent="0.25"/>
    <row r="233" s="113" customFormat="1" x14ac:dyDescent="0.25"/>
    <row r="234" s="113" customFormat="1" x14ac:dyDescent="0.25"/>
    <row r="235" s="113" customFormat="1" x14ac:dyDescent="0.25"/>
    <row r="236" s="113" customFormat="1" x14ac:dyDescent="0.25"/>
    <row r="237" s="113" customFormat="1" x14ac:dyDescent="0.25"/>
    <row r="238" s="113" customFormat="1" x14ac:dyDescent="0.25"/>
    <row r="239" s="113" customFormat="1" x14ac:dyDescent="0.25"/>
    <row r="240" s="113" customFormat="1" x14ac:dyDescent="0.25"/>
    <row r="241" s="113" customFormat="1" x14ac:dyDescent="0.25"/>
    <row r="242" s="113" customFormat="1" x14ac:dyDescent="0.25"/>
    <row r="243" s="113" customFormat="1" x14ac:dyDescent="0.25"/>
    <row r="244" s="113" customFormat="1" x14ac:dyDescent="0.25"/>
    <row r="245" s="113" customFormat="1" x14ac:dyDescent="0.25"/>
    <row r="246" s="113" customFormat="1" x14ac:dyDescent="0.25"/>
    <row r="247" s="113" customFormat="1" x14ac:dyDescent="0.25"/>
    <row r="248" s="113" customFormat="1" x14ac:dyDescent="0.25"/>
    <row r="249" s="113" customFormat="1" x14ac:dyDescent="0.25"/>
    <row r="250" s="113" customFormat="1" x14ac:dyDescent="0.25"/>
    <row r="251" s="113" customFormat="1" x14ac:dyDescent="0.25"/>
    <row r="252" s="113" customFormat="1" x14ac:dyDescent="0.25"/>
  </sheetData>
  <mergeCells count="6">
    <mergeCell ref="B2:F2"/>
    <mergeCell ref="B3:F3"/>
    <mergeCell ref="B4:F4"/>
    <mergeCell ref="B26:F26"/>
    <mergeCell ref="B7:F7"/>
    <mergeCell ref="B6:F6"/>
  </mergeCells>
  <pageMargins left="0.70866141732283472" right="0.70866141732283472" top="0.74803149606299213" bottom="0.74803149606299213" header="0.31496062992125984" footer="0.31496062992125984"/>
  <pageSetup scale="8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Y31"/>
  <sheetViews>
    <sheetView zoomScaleNormal="100" workbookViewId="0">
      <selection activeCell="N17" sqref="N17"/>
    </sheetView>
  </sheetViews>
  <sheetFormatPr baseColWidth="10" defaultColWidth="11.42578125" defaultRowHeight="15" x14ac:dyDescent="0.25"/>
  <cols>
    <col min="1" max="1" width="5.28515625" style="111" customWidth="1"/>
    <col min="2" max="2" width="18.42578125" style="111" customWidth="1"/>
    <col min="3" max="3" width="16.42578125" style="111" customWidth="1"/>
    <col min="4" max="6" width="5.7109375" style="111" customWidth="1"/>
    <col min="7" max="7" width="6.85546875" style="111" customWidth="1"/>
    <col min="8" max="8" width="13.5703125" style="111" customWidth="1"/>
    <col min="9" max="9" width="13.28515625" style="111" customWidth="1"/>
    <col min="10" max="25" width="11.42578125" style="111"/>
    <col min="26" max="16384" width="11.42578125" style="14"/>
  </cols>
  <sheetData>
    <row r="3" spans="2:9" ht="15.95" customHeight="1" x14ac:dyDescent="0.25">
      <c r="B3" s="920"/>
      <c r="C3" s="921"/>
      <c r="D3" s="922">
        <v>2018</v>
      </c>
      <c r="E3" s="922"/>
      <c r="F3" s="923">
        <v>2017</v>
      </c>
      <c r="G3" s="924"/>
    </row>
    <row r="4" spans="2:9" x14ac:dyDescent="0.25">
      <c r="B4" s="916" t="s">
        <v>229</v>
      </c>
      <c r="C4" s="916"/>
      <c r="D4" s="911">
        <v>0</v>
      </c>
      <c r="E4" s="911"/>
      <c r="F4" s="911">
        <v>0</v>
      </c>
      <c r="G4" s="911"/>
    </row>
    <row r="5" spans="2:9" x14ac:dyDescent="0.25">
      <c r="B5" s="916" t="s">
        <v>230</v>
      </c>
      <c r="C5" s="916"/>
      <c r="D5" s="917">
        <v>117188</v>
      </c>
      <c r="E5" s="918"/>
      <c r="F5" s="919">
        <v>196648</v>
      </c>
      <c r="G5" s="911"/>
    </row>
    <row r="6" spans="2:9" x14ac:dyDescent="0.25">
      <c r="B6" s="916" t="s">
        <v>231</v>
      </c>
      <c r="C6" s="916"/>
      <c r="D6" s="911">
        <v>0</v>
      </c>
      <c r="E6" s="911"/>
      <c r="F6" s="911">
        <v>0</v>
      </c>
      <c r="G6" s="911"/>
    </row>
    <row r="7" spans="2:9" x14ac:dyDescent="0.25">
      <c r="B7" s="916" t="s">
        <v>232</v>
      </c>
      <c r="C7" s="916"/>
      <c r="D7" s="911">
        <v>0</v>
      </c>
      <c r="E7" s="911"/>
      <c r="F7" s="911">
        <v>0</v>
      </c>
      <c r="G7" s="911"/>
    </row>
    <row r="8" spans="2:9" x14ac:dyDescent="0.25">
      <c r="B8" s="916" t="s">
        <v>233</v>
      </c>
      <c r="C8" s="916"/>
      <c r="D8" s="911">
        <v>0</v>
      </c>
      <c r="E8" s="911"/>
      <c r="F8" s="911">
        <v>0</v>
      </c>
      <c r="G8" s="911"/>
    </row>
    <row r="9" spans="2:9" x14ac:dyDescent="0.25">
      <c r="B9" s="909" t="s">
        <v>234</v>
      </c>
      <c r="C9" s="910"/>
      <c r="D9" s="911"/>
      <c r="E9" s="911"/>
      <c r="F9" s="911"/>
      <c r="G9" s="911"/>
    </row>
    <row r="10" spans="2:9" x14ac:dyDescent="0.25">
      <c r="B10" s="898"/>
      <c r="C10" s="898"/>
      <c r="D10" s="898"/>
      <c r="E10" s="898"/>
      <c r="F10" s="898"/>
      <c r="G10" s="898"/>
    </row>
    <row r="11" spans="2:9" x14ac:dyDescent="0.25">
      <c r="B11" s="898"/>
      <c r="C11" s="898"/>
      <c r="D11" s="898"/>
      <c r="E11" s="898"/>
      <c r="F11" s="898"/>
      <c r="G11" s="898"/>
    </row>
    <row r="12" spans="2:9" ht="15.95" customHeight="1" x14ac:dyDescent="0.25">
      <c r="B12" s="912"/>
      <c r="C12" s="913"/>
      <c r="D12" s="913"/>
      <c r="E12" s="913"/>
      <c r="F12" s="913"/>
      <c r="G12" s="914"/>
      <c r="H12" s="688">
        <f>D3</f>
        <v>2018</v>
      </c>
      <c r="I12" s="689">
        <f>F3</f>
        <v>2017</v>
      </c>
    </row>
    <row r="13" spans="2:9" x14ac:dyDescent="0.25">
      <c r="B13" s="915" t="s">
        <v>235</v>
      </c>
      <c r="C13" s="915"/>
      <c r="D13" s="915"/>
      <c r="E13" s="915"/>
      <c r="F13" s="915"/>
      <c r="G13" s="915"/>
      <c r="H13" s="728">
        <v>83531</v>
      </c>
      <c r="I13" s="728">
        <v>406277</v>
      </c>
    </row>
    <row r="14" spans="2:9" x14ac:dyDescent="0.25">
      <c r="B14" s="906" t="s">
        <v>236</v>
      </c>
      <c r="C14" s="907"/>
      <c r="D14" s="907"/>
      <c r="E14" s="907"/>
      <c r="F14" s="907"/>
      <c r="G14" s="908"/>
      <c r="H14" s="316">
        <v>0</v>
      </c>
      <c r="I14" s="316">
        <v>0</v>
      </c>
    </row>
    <row r="15" spans="2:9" x14ac:dyDescent="0.25">
      <c r="B15" s="899" t="s">
        <v>237</v>
      </c>
      <c r="C15" s="900"/>
      <c r="D15" s="900"/>
      <c r="E15" s="900"/>
      <c r="F15" s="900"/>
      <c r="G15" s="901"/>
      <c r="H15" s="316">
        <v>0</v>
      </c>
      <c r="I15" s="316">
        <v>0</v>
      </c>
    </row>
    <row r="16" spans="2:9" x14ac:dyDescent="0.25">
      <c r="B16" s="899" t="s">
        <v>238</v>
      </c>
      <c r="C16" s="900"/>
      <c r="D16" s="900"/>
      <c r="E16" s="900"/>
      <c r="F16" s="900"/>
      <c r="G16" s="901"/>
      <c r="H16" s="316">
        <v>0</v>
      </c>
      <c r="I16" s="316">
        <v>0</v>
      </c>
    </row>
    <row r="17" spans="2:19" x14ac:dyDescent="0.25">
      <c r="B17" s="899" t="s">
        <v>239</v>
      </c>
      <c r="C17" s="900"/>
      <c r="D17" s="900"/>
      <c r="E17" s="900"/>
      <c r="F17" s="900"/>
      <c r="G17" s="901"/>
      <c r="H17" s="316">
        <v>0</v>
      </c>
      <c r="I17" s="316">
        <v>0</v>
      </c>
    </row>
    <row r="18" spans="2:19" x14ac:dyDescent="0.25">
      <c r="B18" s="902" t="s">
        <v>240</v>
      </c>
      <c r="C18" s="903"/>
      <c r="D18" s="903"/>
      <c r="E18" s="903"/>
      <c r="F18" s="903"/>
      <c r="G18" s="904"/>
      <c r="H18" s="316">
        <v>0</v>
      </c>
      <c r="I18" s="316">
        <v>0</v>
      </c>
    </row>
    <row r="19" spans="2:19" x14ac:dyDescent="0.25">
      <c r="B19" s="905" t="s">
        <v>241</v>
      </c>
      <c r="C19" s="905"/>
      <c r="D19" s="905"/>
      <c r="E19" s="905"/>
      <c r="F19" s="905"/>
      <c r="G19" s="905"/>
      <c r="H19" s="316">
        <v>0</v>
      </c>
      <c r="I19" s="316">
        <v>0</v>
      </c>
    </row>
    <row r="20" spans="2:19" x14ac:dyDescent="0.25">
      <c r="B20" s="905" t="s">
        <v>242</v>
      </c>
      <c r="C20" s="905"/>
      <c r="D20" s="905"/>
      <c r="E20" s="905"/>
      <c r="F20" s="905"/>
      <c r="G20" s="905"/>
      <c r="H20" s="316">
        <v>0</v>
      </c>
      <c r="I20" s="316">
        <v>0</v>
      </c>
      <c r="J20" s="18"/>
      <c r="K20" s="18"/>
    </row>
    <row r="21" spans="2:19" x14ac:dyDescent="0.25">
      <c r="B21" s="894" t="s">
        <v>243</v>
      </c>
      <c r="C21" s="895"/>
      <c r="D21" s="895"/>
      <c r="E21" s="895"/>
      <c r="F21" s="895"/>
      <c r="G21" s="896"/>
      <c r="H21" s="316">
        <v>0</v>
      </c>
      <c r="I21" s="316">
        <v>0</v>
      </c>
      <c r="J21" s="18"/>
      <c r="K21" s="18"/>
      <c r="S21" s="111" t="s">
        <v>244</v>
      </c>
    </row>
    <row r="22" spans="2:19" x14ac:dyDescent="0.25">
      <c r="B22" s="897"/>
      <c r="C22" s="897"/>
      <c r="D22" s="18"/>
      <c r="E22" s="18"/>
      <c r="F22" s="18"/>
      <c r="G22" s="18"/>
      <c r="H22" s="18"/>
      <c r="I22" s="18"/>
      <c r="J22" s="18"/>
      <c r="K22" s="18"/>
    </row>
    <row r="23" spans="2:19" x14ac:dyDescent="0.25">
      <c r="C23" s="18"/>
      <c r="D23" s="18"/>
      <c r="E23" s="18"/>
      <c r="F23" s="18"/>
      <c r="G23" s="18"/>
      <c r="H23" s="18"/>
      <c r="I23" s="18"/>
      <c r="J23" s="18"/>
      <c r="K23" s="18"/>
    </row>
    <row r="24" spans="2:19" x14ac:dyDescent="0.25">
      <c r="C24" s="18"/>
      <c r="D24" s="18"/>
      <c r="E24" s="18"/>
      <c r="F24" s="18"/>
      <c r="G24" s="18"/>
      <c r="H24" s="18"/>
      <c r="I24" s="317"/>
      <c r="J24" s="18"/>
      <c r="K24" s="317"/>
    </row>
    <row r="25" spans="2:19" x14ac:dyDescent="0.25">
      <c r="C25" s="18"/>
      <c r="D25" s="18"/>
      <c r="E25" s="18"/>
      <c r="F25" s="18"/>
      <c r="G25" s="18"/>
      <c r="H25" s="18"/>
      <c r="I25" s="21"/>
      <c r="J25" s="18"/>
      <c r="K25" s="15"/>
    </row>
    <row r="26" spans="2:19" x14ac:dyDescent="0.25">
      <c r="C26" s="18"/>
      <c r="D26" s="18"/>
      <c r="E26" s="18"/>
      <c r="F26" s="18"/>
      <c r="G26" s="18"/>
      <c r="H26" s="18"/>
      <c r="I26" s="21"/>
      <c r="J26" s="18"/>
      <c r="K26" s="21"/>
    </row>
    <row r="27" spans="2:19" x14ac:dyDescent="0.25">
      <c r="C27" s="18"/>
      <c r="D27" s="18"/>
      <c r="E27" s="18"/>
      <c r="F27" s="18"/>
      <c r="G27" s="18"/>
      <c r="H27" s="18"/>
      <c r="I27" s="21"/>
      <c r="J27" s="18"/>
      <c r="K27" s="21"/>
    </row>
    <row r="28" spans="2:19" x14ac:dyDescent="0.25">
      <c r="C28" s="18"/>
      <c r="D28" s="18"/>
      <c r="E28" s="18"/>
      <c r="F28" s="18"/>
      <c r="G28" s="18"/>
      <c r="H28" s="18"/>
      <c r="I28" s="21"/>
      <c r="J28" s="18"/>
      <c r="K28" s="21"/>
    </row>
    <row r="29" spans="2:19" x14ac:dyDescent="0.25">
      <c r="C29" s="18"/>
      <c r="D29" s="18"/>
      <c r="E29" s="18"/>
      <c r="F29" s="18"/>
      <c r="G29" s="18"/>
      <c r="H29" s="18"/>
      <c r="I29" s="21"/>
      <c r="J29" s="18"/>
      <c r="K29" s="21"/>
    </row>
    <row r="30" spans="2:19" x14ac:dyDescent="0.25">
      <c r="C30" s="18"/>
      <c r="D30" s="18"/>
      <c r="E30" s="18"/>
      <c r="F30" s="18"/>
      <c r="G30" s="18"/>
      <c r="H30" s="898"/>
      <c r="I30" s="898"/>
      <c r="J30" s="898"/>
      <c r="K30" s="898"/>
    </row>
    <row r="31" spans="2:19" x14ac:dyDescent="0.25">
      <c r="C31" s="18"/>
      <c r="D31" s="18"/>
      <c r="E31" s="18"/>
      <c r="F31" s="18"/>
      <c r="G31" s="18"/>
      <c r="H31" s="18"/>
      <c r="I31" s="18"/>
      <c r="J31" s="18"/>
      <c r="K31" s="18"/>
    </row>
  </sheetData>
  <mergeCells count="40">
    <mergeCell ref="B3:C3"/>
    <mergeCell ref="D3:E3"/>
    <mergeCell ref="F3:G3"/>
    <mergeCell ref="B4:C4"/>
    <mergeCell ref="D4:E4"/>
    <mergeCell ref="F4:G4"/>
    <mergeCell ref="B5:C5"/>
    <mergeCell ref="D5:E5"/>
    <mergeCell ref="F5:G5"/>
    <mergeCell ref="B6:C6"/>
    <mergeCell ref="D6:E6"/>
    <mergeCell ref="F6:G6"/>
    <mergeCell ref="B7:C7"/>
    <mergeCell ref="D7:E7"/>
    <mergeCell ref="F7:G7"/>
    <mergeCell ref="B8:C8"/>
    <mergeCell ref="D8:E8"/>
    <mergeCell ref="F8:G8"/>
    <mergeCell ref="B14:G14"/>
    <mergeCell ref="B9:C9"/>
    <mergeCell ref="D9:E9"/>
    <mergeCell ref="F9:G9"/>
    <mergeCell ref="B10:C10"/>
    <mergeCell ref="D10:E10"/>
    <mergeCell ref="F10:G10"/>
    <mergeCell ref="B11:C11"/>
    <mergeCell ref="D11:E11"/>
    <mergeCell ref="F11:G11"/>
    <mergeCell ref="B12:G12"/>
    <mergeCell ref="B13:G13"/>
    <mergeCell ref="B21:G21"/>
    <mergeCell ref="B22:C22"/>
    <mergeCell ref="H30:I30"/>
    <mergeCell ref="J30:K30"/>
    <mergeCell ref="B15:G15"/>
    <mergeCell ref="B16:G16"/>
    <mergeCell ref="B17:G17"/>
    <mergeCell ref="B18:G18"/>
    <mergeCell ref="B19:G19"/>
    <mergeCell ref="B20:G20"/>
  </mergeCells>
  <pageMargins left="0.70866141732283472" right="0.70866141732283472" top="0.74803149606299213" bottom="0.74803149606299213" header="0.31496062992125984" footer="0.31496062992125984"/>
  <pageSetup scale="9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7"/>
  <sheetViews>
    <sheetView zoomScale="82" zoomScaleNormal="82" workbookViewId="0">
      <selection activeCell="G37" sqref="G37"/>
    </sheetView>
  </sheetViews>
  <sheetFormatPr baseColWidth="10" defaultColWidth="11.42578125" defaultRowHeight="15" x14ac:dyDescent="0.25"/>
  <cols>
    <col min="1" max="1" width="4.42578125" style="111" customWidth="1"/>
    <col min="2" max="2" width="62.28515625" style="111" customWidth="1"/>
    <col min="3" max="3" width="17.7109375" style="111" customWidth="1"/>
    <col min="4" max="4" width="21.42578125" style="111" customWidth="1"/>
    <col min="5" max="5" width="5" style="111" customWidth="1"/>
    <col min="6" max="6" width="59.140625" style="111" customWidth="1"/>
    <col min="7" max="7" width="21.7109375" style="111" customWidth="1"/>
    <col min="8" max="8" width="21.28515625" style="111" customWidth="1"/>
    <col min="9" max="9" width="18.7109375" style="111" customWidth="1"/>
    <col min="10" max="30" width="11.42578125" style="111"/>
    <col min="31" max="16384" width="11.42578125" style="14"/>
  </cols>
  <sheetData>
    <row r="1" spans="1:30" s="111" customFormat="1" x14ac:dyDescent="0.25">
      <c r="A1" s="287"/>
      <c r="B1" s="287"/>
      <c r="C1" s="288"/>
      <c r="D1" s="288"/>
      <c r="E1" s="287"/>
      <c r="F1" s="287"/>
      <c r="G1" s="287"/>
      <c r="H1" s="287"/>
      <c r="I1" s="287"/>
      <c r="J1" s="287"/>
      <c r="K1" s="287"/>
    </row>
    <row r="2" spans="1:30" s="322" customFormat="1" ht="15.95" customHeight="1" x14ac:dyDescent="0.25">
      <c r="A2" s="319"/>
      <c r="B2" s="926" t="str">
        <f>'7.EFE'!B2:I2</f>
        <v>INSTITUTO VERACRUZANO DE DESARROLLO MUNICIPAL</v>
      </c>
      <c r="C2" s="927"/>
      <c r="D2" s="928"/>
      <c r="E2" s="319"/>
      <c r="F2" s="926" t="str">
        <f>B2</f>
        <v>INSTITUTO VERACRUZANO DE DESARROLLO MUNICIPAL</v>
      </c>
      <c r="G2" s="927"/>
      <c r="H2" s="928"/>
      <c r="I2" s="320"/>
      <c r="J2" s="321"/>
      <c r="K2" s="319"/>
      <c r="L2" s="321"/>
      <c r="M2" s="321"/>
      <c r="N2" s="321"/>
      <c r="O2" s="321"/>
      <c r="P2" s="321"/>
      <c r="Q2" s="321"/>
      <c r="R2" s="321"/>
      <c r="S2" s="321"/>
      <c r="T2" s="321"/>
      <c r="U2" s="321"/>
      <c r="V2" s="321"/>
      <c r="W2" s="321"/>
      <c r="X2" s="321"/>
      <c r="Y2" s="321"/>
      <c r="Z2" s="321"/>
      <c r="AA2" s="321"/>
      <c r="AB2" s="321"/>
      <c r="AC2" s="321"/>
      <c r="AD2" s="321"/>
    </row>
    <row r="3" spans="1:30" s="322" customFormat="1" ht="15.95" customHeight="1" x14ac:dyDescent="0.25">
      <c r="A3" s="319"/>
      <c r="B3" s="784" t="s">
        <v>186</v>
      </c>
      <c r="C3" s="785"/>
      <c r="D3" s="786"/>
      <c r="E3" s="319"/>
      <c r="F3" s="929" t="s">
        <v>187</v>
      </c>
      <c r="G3" s="930"/>
      <c r="H3" s="931"/>
      <c r="I3" s="320"/>
      <c r="J3" s="319"/>
      <c r="K3" s="319"/>
      <c r="L3" s="321"/>
      <c r="M3" s="321"/>
      <c r="N3" s="321"/>
      <c r="O3" s="321"/>
      <c r="P3" s="321"/>
      <c r="Q3" s="321"/>
      <c r="R3" s="321"/>
      <c r="S3" s="321"/>
      <c r="T3" s="321"/>
      <c r="U3" s="321"/>
      <c r="V3" s="321"/>
      <c r="W3" s="321"/>
      <c r="X3" s="321"/>
      <c r="Y3" s="321"/>
      <c r="Z3" s="321"/>
      <c r="AA3" s="321"/>
      <c r="AB3" s="321"/>
      <c r="AC3" s="321"/>
      <c r="AD3" s="321"/>
    </row>
    <row r="4" spans="1:30" s="322" customFormat="1" ht="15.95" customHeight="1" x14ac:dyDescent="0.25">
      <c r="A4" s="319"/>
      <c r="B4" s="784" t="s">
        <v>508</v>
      </c>
      <c r="C4" s="785"/>
      <c r="D4" s="786"/>
      <c r="E4" s="319"/>
      <c r="F4" s="929" t="str">
        <f>B4</f>
        <v>Correspondiente del 1 de Enero al 31 de marzo  de 2018</v>
      </c>
      <c r="G4" s="930"/>
      <c r="H4" s="931"/>
      <c r="I4" s="320"/>
      <c r="J4" s="319"/>
      <c r="K4" s="319"/>
      <c r="L4" s="321"/>
      <c r="M4" s="321"/>
      <c r="N4" s="321"/>
      <c r="O4" s="321"/>
      <c r="P4" s="321"/>
      <c r="Q4" s="321"/>
      <c r="R4" s="321"/>
      <c r="S4" s="321"/>
      <c r="T4" s="321"/>
      <c r="U4" s="321"/>
      <c r="V4" s="321"/>
      <c r="W4" s="321"/>
      <c r="X4" s="321"/>
      <c r="Y4" s="321"/>
      <c r="Z4" s="321"/>
      <c r="AA4" s="321"/>
      <c r="AB4" s="321"/>
      <c r="AC4" s="321"/>
      <c r="AD4" s="321"/>
    </row>
    <row r="5" spans="1:30" s="322" customFormat="1" ht="15.95" customHeight="1" x14ac:dyDescent="0.25">
      <c r="A5" s="319"/>
      <c r="B5" s="790" t="s">
        <v>188</v>
      </c>
      <c r="C5" s="791"/>
      <c r="D5" s="792"/>
      <c r="E5" s="319"/>
      <c r="F5" s="932" t="s">
        <v>188</v>
      </c>
      <c r="G5" s="933"/>
      <c r="H5" s="934"/>
      <c r="I5" s="320"/>
      <c r="J5" s="319"/>
      <c r="K5" s="319"/>
      <c r="L5" s="321"/>
      <c r="M5" s="321"/>
      <c r="N5" s="321"/>
      <c r="O5" s="321"/>
      <c r="P5" s="321"/>
      <c r="Q5" s="321"/>
      <c r="R5" s="321"/>
      <c r="S5" s="321"/>
      <c r="T5" s="321"/>
      <c r="U5" s="321"/>
      <c r="V5" s="321"/>
      <c r="W5" s="321"/>
      <c r="X5" s="321"/>
      <c r="Y5" s="321"/>
      <c r="Z5" s="321"/>
      <c r="AA5" s="321"/>
      <c r="AB5" s="321"/>
      <c r="AC5" s="321"/>
      <c r="AD5" s="321"/>
    </row>
    <row r="6" spans="1:30" s="111" customFormat="1" ht="9.9499999999999993" customHeight="1" x14ac:dyDescent="0.25">
      <c r="A6" s="287"/>
      <c r="B6" s="289"/>
      <c r="C6" s="290"/>
      <c r="D6" s="289"/>
      <c r="E6" s="291"/>
      <c r="F6" s="292"/>
      <c r="G6" s="293"/>
      <c r="H6" s="292"/>
      <c r="I6" s="291"/>
      <c r="J6" s="287"/>
      <c r="K6" s="287"/>
    </row>
    <row r="7" spans="1:30" ht="15" customHeight="1" x14ac:dyDescent="0.25">
      <c r="A7" s="287"/>
      <c r="B7" s="690" t="s">
        <v>189</v>
      </c>
      <c r="C7" s="294"/>
      <c r="D7" s="691">
        <v>3736000</v>
      </c>
      <c r="E7" s="295"/>
      <c r="F7" s="693" t="s">
        <v>190</v>
      </c>
      <c r="G7" s="296"/>
      <c r="H7" s="694">
        <v>945379</v>
      </c>
      <c r="I7" s="291"/>
      <c r="J7" s="287"/>
      <c r="K7" s="287"/>
    </row>
    <row r="8" spans="1:30" ht="9.9499999999999993" customHeight="1" x14ac:dyDescent="0.25">
      <c r="A8" s="287"/>
      <c r="B8" s="295"/>
      <c r="C8" s="295"/>
      <c r="D8" s="295"/>
      <c r="E8" s="295"/>
      <c r="F8" s="295"/>
      <c r="G8" s="295"/>
      <c r="H8" s="295"/>
      <c r="I8" s="291"/>
      <c r="J8" s="287"/>
      <c r="K8" s="287"/>
    </row>
    <row r="9" spans="1:30" ht="15" customHeight="1" x14ac:dyDescent="0.25">
      <c r="A9" s="287"/>
      <c r="B9" s="297" t="s">
        <v>191</v>
      </c>
      <c r="C9" s="298"/>
      <c r="D9" s="297">
        <f>SUM(C10:C14)</f>
        <v>0</v>
      </c>
      <c r="E9" s="295"/>
      <c r="F9" s="297" t="s">
        <v>192</v>
      </c>
      <c r="G9" s="298"/>
      <c r="H9" s="297">
        <f>SUM(G10:G26)</f>
        <v>0</v>
      </c>
      <c r="I9" s="291"/>
      <c r="J9" s="287"/>
      <c r="K9" s="287"/>
    </row>
    <row r="10" spans="1:30" ht="15" customHeight="1" x14ac:dyDescent="0.25">
      <c r="A10" s="287"/>
      <c r="B10" s="299" t="s">
        <v>193</v>
      </c>
      <c r="C10" s="300">
        <v>0</v>
      </c>
      <c r="D10" s="295"/>
      <c r="E10" s="295"/>
      <c r="F10" s="301" t="s">
        <v>194</v>
      </c>
      <c r="G10" s="302">
        <v>0</v>
      </c>
      <c r="H10" s="295"/>
      <c r="I10" s="287"/>
      <c r="J10" s="287"/>
      <c r="K10" s="287"/>
    </row>
    <row r="11" spans="1:30" s="47" customFormat="1" ht="30" customHeight="1" x14ac:dyDescent="0.25">
      <c r="A11" s="303"/>
      <c r="B11" s="304" t="s">
        <v>195</v>
      </c>
      <c r="C11" s="300">
        <v>0</v>
      </c>
      <c r="D11" s="305"/>
      <c r="E11" s="305"/>
      <c r="F11" s="304" t="s">
        <v>196</v>
      </c>
      <c r="G11" s="306">
        <v>0</v>
      </c>
      <c r="H11" s="305"/>
      <c r="I11" s="303"/>
      <c r="J11" s="303"/>
      <c r="K11" s="303"/>
      <c r="L11" s="307"/>
      <c r="M11" s="307"/>
      <c r="N11" s="307"/>
      <c r="O11" s="307"/>
      <c r="P11" s="307"/>
      <c r="Q11" s="307"/>
      <c r="R11" s="307"/>
      <c r="S11" s="307"/>
      <c r="T11" s="307"/>
      <c r="U11" s="307"/>
      <c r="V11" s="307"/>
      <c r="W11" s="307"/>
      <c r="X11" s="307"/>
      <c r="Y11" s="307"/>
      <c r="Z11" s="307"/>
      <c r="AA11" s="307"/>
      <c r="AB11" s="307"/>
      <c r="AC11" s="307"/>
      <c r="AD11" s="307"/>
    </row>
    <row r="12" spans="1:30" ht="15" customHeight="1" x14ac:dyDescent="0.25">
      <c r="A12" s="287"/>
      <c r="B12" s="301" t="s">
        <v>197</v>
      </c>
      <c r="C12" s="300">
        <v>0</v>
      </c>
      <c r="D12" s="295"/>
      <c r="E12" s="295"/>
      <c r="F12" s="301" t="s">
        <v>198</v>
      </c>
      <c r="G12" s="302">
        <v>0</v>
      </c>
      <c r="H12" s="295"/>
      <c r="I12" s="287"/>
      <c r="J12" s="287"/>
      <c r="K12" s="287"/>
    </row>
    <row r="13" spans="1:30" ht="15" customHeight="1" x14ac:dyDescent="0.25">
      <c r="A13" s="287"/>
      <c r="B13" s="301" t="s">
        <v>199</v>
      </c>
      <c r="C13" s="300">
        <v>0</v>
      </c>
      <c r="D13" s="295"/>
      <c r="E13" s="295"/>
      <c r="F13" s="301" t="s">
        <v>200</v>
      </c>
      <c r="G13" s="302">
        <v>0</v>
      </c>
      <c r="H13" s="295"/>
      <c r="I13" s="287"/>
      <c r="J13" s="287"/>
      <c r="K13" s="287"/>
    </row>
    <row r="14" spans="1:30" ht="15" customHeight="1" x14ac:dyDescent="0.25">
      <c r="A14" s="287"/>
      <c r="B14" s="300" t="s">
        <v>201</v>
      </c>
      <c r="C14" s="300">
        <v>0</v>
      </c>
      <c r="D14" s="295"/>
      <c r="E14" s="295"/>
      <c r="F14" s="301" t="s">
        <v>202</v>
      </c>
      <c r="G14" s="302">
        <v>0</v>
      </c>
      <c r="H14" s="295"/>
      <c r="I14" s="287"/>
      <c r="J14" s="287"/>
      <c r="K14" s="287"/>
    </row>
    <row r="15" spans="1:30" ht="15" customHeight="1" x14ac:dyDescent="0.25">
      <c r="A15" s="287"/>
      <c r="B15" s="295"/>
      <c r="C15" s="295"/>
      <c r="D15" s="295"/>
      <c r="E15" s="295"/>
      <c r="F15" s="301" t="s">
        <v>203</v>
      </c>
      <c r="G15" s="302">
        <v>0</v>
      </c>
      <c r="H15" s="295"/>
      <c r="I15" s="287"/>
      <c r="J15" s="287"/>
      <c r="K15" s="287"/>
    </row>
    <row r="16" spans="1:30" x14ac:dyDescent="0.25">
      <c r="A16" s="287"/>
      <c r="B16" s="297" t="s">
        <v>204</v>
      </c>
      <c r="C16" s="298"/>
      <c r="D16" s="297">
        <v>2707090</v>
      </c>
      <c r="E16" s="295"/>
      <c r="F16" s="301" t="s">
        <v>205</v>
      </c>
      <c r="G16" s="302">
        <v>0</v>
      </c>
      <c r="H16" s="295"/>
      <c r="I16" s="287"/>
      <c r="J16" s="287"/>
      <c r="K16" s="287"/>
      <c r="AC16" s="14"/>
      <c r="AD16" s="14"/>
    </row>
    <row r="17" spans="1:30" x14ac:dyDescent="0.25">
      <c r="A17" s="287"/>
      <c r="B17" s="299" t="s">
        <v>206</v>
      </c>
      <c r="C17" s="300">
        <v>0</v>
      </c>
      <c r="D17" s="295"/>
      <c r="E17" s="295"/>
      <c r="F17" s="301" t="s">
        <v>503</v>
      </c>
      <c r="G17" s="302">
        <v>0</v>
      </c>
      <c r="H17" s="295"/>
      <c r="I17" s="287"/>
      <c r="J17" s="287"/>
      <c r="K17" s="287"/>
      <c r="AC17" s="14"/>
      <c r="AD17" s="14"/>
    </row>
    <row r="18" spans="1:30" x14ac:dyDescent="0.25">
      <c r="A18" s="287"/>
      <c r="B18" s="299" t="s">
        <v>208</v>
      </c>
      <c r="C18" s="300">
        <v>0</v>
      </c>
      <c r="D18" s="295"/>
      <c r="E18" s="295"/>
      <c r="F18" s="301" t="s">
        <v>209</v>
      </c>
      <c r="G18" s="302">
        <v>0</v>
      </c>
      <c r="H18" s="295"/>
      <c r="I18" s="287"/>
      <c r="J18" s="287"/>
      <c r="K18" s="287"/>
      <c r="AC18" s="14"/>
      <c r="AD18" s="14"/>
    </row>
    <row r="19" spans="1:30" x14ac:dyDescent="0.25">
      <c r="A19" s="287"/>
      <c r="B19" s="299" t="s">
        <v>210</v>
      </c>
      <c r="C19" s="300">
        <v>0</v>
      </c>
      <c r="D19" s="295"/>
      <c r="E19" s="295"/>
      <c r="F19" s="301" t="s">
        <v>211</v>
      </c>
      <c r="G19" s="302">
        <v>0</v>
      </c>
      <c r="H19" s="295"/>
      <c r="I19" s="287"/>
      <c r="J19" s="287"/>
      <c r="K19" s="287"/>
      <c r="AC19" s="14"/>
      <c r="AD19" s="14"/>
    </row>
    <row r="20" spans="1:30" x14ac:dyDescent="0.25">
      <c r="A20" s="287"/>
      <c r="B20" s="300" t="s">
        <v>212</v>
      </c>
      <c r="C20" s="300">
        <v>2707090</v>
      </c>
      <c r="D20" s="295"/>
      <c r="E20" s="295"/>
      <c r="F20" s="301" t="s">
        <v>213</v>
      </c>
      <c r="G20" s="302">
        <v>0</v>
      </c>
      <c r="H20" s="295"/>
      <c r="I20" s="287"/>
      <c r="J20" s="287"/>
      <c r="K20" s="287"/>
      <c r="AC20" s="14"/>
      <c r="AD20" s="14"/>
    </row>
    <row r="21" spans="1:30" x14ac:dyDescent="0.25">
      <c r="A21" s="287"/>
      <c r="B21" s="295"/>
      <c r="C21" s="295"/>
      <c r="D21" s="295"/>
      <c r="E21" s="295"/>
      <c r="F21" s="301" t="s">
        <v>214</v>
      </c>
      <c r="G21" s="302">
        <v>0</v>
      </c>
      <c r="H21" s="295"/>
      <c r="I21" s="287"/>
      <c r="J21" s="287"/>
      <c r="K21" s="287"/>
      <c r="AC21" s="14"/>
      <c r="AD21" s="14"/>
    </row>
    <row r="22" spans="1:30" x14ac:dyDescent="0.25">
      <c r="A22" s="287"/>
      <c r="B22" s="692" t="s">
        <v>215</v>
      </c>
      <c r="C22" s="308"/>
      <c r="D22" s="692">
        <v>1028910</v>
      </c>
      <c r="E22" s="295"/>
      <c r="F22" s="301" t="s">
        <v>216</v>
      </c>
      <c r="G22" s="302">
        <v>0</v>
      </c>
      <c r="H22" s="295"/>
      <c r="I22" s="287"/>
      <c r="J22" s="287"/>
      <c r="K22" s="287"/>
      <c r="AC22" s="14"/>
      <c r="AD22" s="14"/>
    </row>
    <row r="23" spans="1:30" ht="30" x14ac:dyDescent="0.25">
      <c r="A23" s="287"/>
      <c r="B23" s="295"/>
      <c r="C23" s="295"/>
      <c r="D23" s="295"/>
      <c r="E23" s="295"/>
      <c r="F23" s="301" t="s">
        <v>217</v>
      </c>
      <c r="G23" s="302">
        <v>0</v>
      </c>
      <c r="H23" s="295"/>
      <c r="I23" s="287"/>
      <c r="J23" s="287"/>
      <c r="K23" s="287"/>
      <c r="AC23" s="14"/>
      <c r="AD23" s="14"/>
    </row>
    <row r="24" spans="1:30" x14ac:dyDescent="0.25">
      <c r="A24" s="287"/>
      <c r="B24" s="295"/>
      <c r="C24" s="295"/>
      <c r="D24" s="295"/>
      <c r="E24" s="295"/>
      <c r="F24" s="301" t="s">
        <v>218</v>
      </c>
      <c r="G24" s="302">
        <v>0</v>
      </c>
      <c r="H24" s="295"/>
      <c r="I24" s="287"/>
      <c r="J24" s="287"/>
      <c r="K24" s="287"/>
      <c r="AC24" s="14"/>
      <c r="AD24" s="14"/>
    </row>
    <row r="25" spans="1:30" x14ac:dyDescent="0.25">
      <c r="A25" s="287"/>
      <c r="B25" s="295"/>
      <c r="C25" s="295"/>
      <c r="D25" s="295"/>
      <c r="E25" s="295"/>
      <c r="F25" s="301" t="s">
        <v>219</v>
      </c>
      <c r="G25" s="302">
        <v>0</v>
      </c>
      <c r="H25" s="295"/>
      <c r="I25" s="287"/>
      <c r="J25" s="287"/>
      <c r="K25" s="287"/>
      <c r="AC25" s="14"/>
      <c r="AD25" s="14"/>
    </row>
    <row r="26" spans="1:30" x14ac:dyDescent="0.25">
      <c r="A26" s="287"/>
      <c r="B26" s="295"/>
      <c r="C26" s="295"/>
      <c r="D26" s="295"/>
      <c r="E26" s="295"/>
      <c r="F26" s="300" t="s">
        <v>220</v>
      </c>
      <c r="G26" s="302">
        <v>0</v>
      </c>
      <c r="H26" s="295"/>
      <c r="I26" s="291"/>
      <c r="J26" s="287"/>
      <c r="K26" s="287"/>
      <c r="AC26" s="14"/>
      <c r="AD26" s="14"/>
    </row>
    <row r="27" spans="1:30" x14ac:dyDescent="0.25">
      <c r="A27" s="287"/>
      <c r="B27" s="295"/>
      <c r="C27" s="295"/>
      <c r="D27" s="295"/>
      <c r="E27" s="295"/>
      <c r="F27" s="295"/>
      <c r="G27" s="295"/>
      <c r="H27" s="295"/>
      <c r="I27" s="291"/>
      <c r="J27" s="287"/>
      <c r="K27" s="287"/>
      <c r="AC27" s="14"/>
      <c r="AD27" s="14"/>
    </row>
    <row r="28" spans="1:30" x14ac:dyDescent="0.25">
      <c r="A28" s="287"/>
      <c r="B28" s="295"/>
      <c r="C28" s="295"/>
      <c r="D28" s="295"/>
      <c r="E28" s="295"/>
      <c r="F28" s="297" t="s">
        <v>221</v>
      </c>
      <c r="G28" s="298"/>
      <c r="H28" s="297">
        <f>SUM(G29:G35)</f>
        <v>0</v>
      </c>
      <c r="I28" s="291"/>
      <c r="J28" s="287"/>
      <c r="K28" s="287"/>
      <c r="AC28" s="14"/>
      <c r="AD28" s="14"/>
    </row>
    <row r="29" spans="1:30" ht="30" x14ac:dyDescent="0.25">
      <c r="A29" s="287"/>
      <c r="B29" s="295"/>
      <c r="C29" s="305"/>
      <c r="D29" s="295"/>
      <c r="E29" s="295"/>
      <c r="F29" s="301" t="s">
        <v>222</v>
      </c>
      <c r="G29" s="300">
        <v>0</v>
      </c>
      <c r="H29" s="295"/>
      <c r="I29" s="291"/>
      <c r="J29" s="287"/>
      <c r="K29" s="287"/>
      <c r="AC29" s="14"/>
      <c r="AD29" s="14"/>
    </row>
    <row r="30" spans="1:30" x14ac:dyDescent="0.25">
      <c r="A30" s="287"/>
      <c r="B30" s="295"/>
      <c r="C30" s="295"/>
      <c r="D30" s="295"/>
      <c r="E30" s="295"/>
      <c r="F30" s="301" t="s">
        <v>45</v>
      </c>
      <c r="G30" s="300">
        <v>0</v>
      </c>
      <c r="H30" s="295"/>
      <c r="I30" s="287"/>
      <c r="J30" s="287"/>
      <c r="K30" s="287"/>
      <c r="AC30" s="14"/>
      <c r="AD30" s="14"/>
    </row>
    <row r="31" spans="1:30" x14ac:dyDescent="0.25">
      <c r="A31" s="287"/>
      <c r="B31" s="295"/>
      <c r="C31" s="295"/>
      <c r="D31" s="295"/>
      <c r="E31" s="295"/>
      <c r="F31" s="301" t="s">
        <v>223</v>
      </c>
      <c r="G31" s="300">
        <v>0</v>
      </c>
      <c r="H31" s="295"/>
      <c r="I31" s="287"/>
      <c r="J31" s="287"/>
      <c r="K31" s="287"/>
      <c r="AC31" s="14"/>
      <c r="AD31" s="14"/>
    </row>
    <row r="32" spans="1:30" ht="30" x14ac:dyDescent="0.25">
      <c r="A32" s="287"/>
      <c r="B32" s="295"/>
      <c r="C32" s="295"/>
      <c r="D32" s="295"/>
      <c r="E32" s="295"/>
      <c r="F32" s="309" t="s">
        <v>224</v>
      </c>
      <c r="G32" s="300">
        <v>0</v>
      </c>
      <c r="H32" s="295"/>
      <c r="I32" s="287"/>
      <c r="J32" s="287"/>
      <c r="K32" s="287"/>
      <c r="AC32" s="14"/>
      <c r="AD32" s="14"/>
    </row>
    <row r="33" spans="1:30" x14ac:dyDescent="0.25">
      <c r="A33" s="287"/>
      <c r="B33" s="295"/>
      <c r="C33" s="295"/>
      <c r="D33" s="295"/>
      <c r="E33" s="295"/>
      <c r="F33" s="301" t="s">
        <v>225</v>
      </c>
      <c r="G33" s="300">
        <v>0</v>
      </c>
      <c r="H33" s="295"/>
      <c r="I33" s="287"/>
      <c r="J33" s="287"/>
      <c r="K33" s="287"/>
      <c r="AC33" s="14"/>
      <c r="AD33" s="14"/>
    </row>
    <row r="34" spans="1:30" x14ac:dyDescent="0.25">
      <c r="A34" s="287"/>
      <c r="B34" s="310"/>
      <c r="C34" s="310"/>
      <c r="D34" s="310"/>
      <c r="E34" s="295"/>
      <c r="F34" s="311" t="s">
        <v>226</v>
      </c>
      <c r="G34" s="300">
        <v>0</v>
      </c>
      <c r="H34" s="295"/>
      <c r="I34" s="287"/>
      <c r="J34" s="287"/>
      <c r="K34" s="287"/>
      <c r="AC34" s="14"/>
      <c r="AD34" s="14"/>
    </row>
    <row r="35" spans="1:30" x14ac:dyDescent="0.25">
      <c r="A35" s="287"/>
      <c r="B35" s="925"/>
      <c r="C35" s="925"/>
      <c r="D35" s="925"/>
      <c r="E35" s="295"/>
      <c r="F35" s="300" t="s">
        <v>227</v>
      </c>
      <c r="G35" s="300">
        <v>0</v>
      </c>
      <c r="H35" s="295"/>
      <c r="I35" s="287"/>
      <c r="J35" s="287"/>
      <c r="K35" s="287"/>
      <c r="AC35" s="14"/>
      <c r="AD35" s="14"/>
    </row>
    <row r="36" spans="1:30" x14ac:dyDescent="0.25">
      <c r="A36" s="287"/>
      <c r="B36" s="925"/>
      <c r="C36" s="925"/>
      <c r="D36" s="925"/>
      <c r="E36" s="295"/>
      <c r="F36" s="295"/>
      <c r="G36" s="295"/>
      <c r="H36" s="295"/>
      <c r="I36" s="287"/>
      <c r="J36" s="287"/>
      <c r="K36" s="287"/>
      <c r="AC36" s="14"/>
      <c r="AD36" s="14"/>
    </row>
    <row r="37" spans="1:30" x14ac:dyDescent="0.25">
      <c r="A37" s="287"/>
      <c r="B37" s="925"/>
      <c r="C37" s="925"/>
      <c r="D37" s="925"/>
      <c r="E37" s="295"/>
      <c r="F37" s="692" t="s">
        <v>228</v>
      </c>
      <c r="G37" s="692">
        <f>H7-G17</f>
        <v>945379</v>
      </c>
      <c r="H37" s="312"/>
      <c r="I37" s="318"/>
      <c r="J37" s="287"/>
      <c r="K37" s="287"/>
      <c r="AC37" s="14"/>
      <c r="AD37" s="14"/>
    </row>
    <row r="38" spans="1:30" x14ac:dyDescent="0.25">
      <c r="A38" s="287"/>
      <c r="B38" s="925"/>
      <c r="C38" s="925"/>
      <c r="D38" s="925"/>
      <c r="E38" s="295"/>
      <c r="F38" s="287"/>
      <c r="G38" s="287"/>
      <c r="H38" s="287"/>
      <c r="I38" s="287"/>
      <c r="J38" s="287"/>
      <c r="K38" s="287"/>
      <c r="AC38" s="14"/>
      <c r="AD38" s="14"/>
    </row>
    <row r="39" spans="1:30" x14ac:dyDescent="0.25">
      <c r="A39" s="287"/>
      <c r="B39" s="313"/>
      <c r="C39" s="310"/>
      <c r="D39" s="310"/>
      <c r="E39" s="295"/>
      <c r="F39" s="287"/>
      <c r="G39" s="295"/>
      <c r="H39" s="287"/>
      <c r="I39" s="287"/>
      <c r="J39" s="287"/>
      <c r="K39" s="287"/>
      <c r="AC39" s="14"/>
      <c r="AD39" s="14"/>
    </row>
    <row r="40" spans="1:30" x14ac:dyDescent="0.25">
      <c r="A40" s="287"/>
      <c r="B40" s="313"/>
      <c r="C40" s="310"/>
      <c r="D40" s="310"/>
      <c r="E40" s="295"/>
      <c r="F40" s="287"/>
      <c r="G40" s="287"/>
      <c r="H40" s="287"/>
      <c r="I40" s="287"/>
      <c r="J40" s="287"/>
      <c r="K40" s="287"/>
      <c r="AC40" s="14"/>
      <c r="AD40" s="14"/>
    </row>
    <row r="41" spans="1:30" s="111" customFormat="1" x14ac:dyDescent="0.25">
      <c r="A41" s="287"/>
      <c r="B41" s="313"/>
      <c r="C41" s="288"/>
      <c r="D41" s="288"/>
      <c r="E41" s="287"/>
      <c r="F41" s="287"/>
      <c r="G41" s="287"/>
      <c r="H41" s="287"/>
      <c r="I41" s="287"/>
      <c r="J41" s="287"/>
      <c r="K41" s="287"/>
    </row>
    <row r="42" spans="1:30" s="111" customFormat="1" x14ac:dyDescent="0.25">
      <c r="A42" s="287"/>
      <c r="B42" s="313"/>
      <c r="C42" s="310"/>
      <c r="D42" s="310"/>
      <c r="E42" s="295"/>
      <c r="F42" s="287"/>
      <c r="G42" s="287"/>
      <c r="H42" s="287"/>
      <c r="I42" s="287"/>
      <c r="J42" s="287"/>
      <c r="K42" s="287"/>
    </row>
    <row r="43" spans="1:30" s="111" customFormat="1" x14ac:dyDescent="0.25">
      <c r="A43" s="287"/>
      <c r="B43" s="313"/>
      <c r="C43" s="310"/>
      <c r="D43" s="310"/>
      <c r="E43" s="295"/>
      <c r="F43" s="287"/>
      <c r="G43" s="287"/>
      <c r="H43" s="287"/>
      <c r="I43" s="287"/>
      <c r="J43" s="287"/>
      <c r="K43" s="287"/>
    </row>
    <row r="44" spans="1:30" s="111" customFormat="1" x14ac:dyDescent="0.25">
      <c r="A44" s="287"/>
      <c r="B44" s="313"/>
      <c r="C44" s="310"/>
      <c r="D44" s="310"/>
      <c r="E44" s="295"/>
      <c r="F44" s="287"/>
      <c r="G44" s="287"/>
      <c r="H44" s="287"/>
      <c r="I44" s="287"/>
      <c r="J44" s="287"/>
      <c r="K44" s="287"/>
    </row>
    <row r="45" spans="1:30" s="111" customFormat="1" x14ac:dyDescent="0.25">
      <c r="A45" s="287"/>
      <c r="B45" s="287"/>
      <c r="C45" s="288"/>
      <c r="D45" s="288"/>
      <c r="E45" s="287"/>
      <c r="F45" s="287"/>
      <c r="G45" s="287"/>
      <c r="H45" s="287"/>
      <c r="I45" s="287"/>
      <c r="J45" s="287"/>
      <c r="K45" s="287"/>
    </row>
    <row r="46" spans="1:30" s="111" customFormat="1" x14ac:dyDescent="0.25">
      <c r="A46" s="287"/>
      <c r="B46" s="287"/>
      <c r="C46" s="288"/>
      <c r="D46" s="288"/>
      <c r="E46" s="287"/>
      <c r="F46" s="287"/>
      <c r="G46" s="287"/>
      <c r="H46" s="287"/>
      <c r="I46" s="287"/>
      <c r="J46" s="287"/>
      <c r="K46" s="287"/>
    </row>
    <row r="47" spans="1:30" s="111" customFormat="1" x14ac:dyDescent="0.25">
      <c r="A47" s="287"/>
      <c r="B47" s="287"/>
      <c r="C47" s="288"/>
      <c r="D47" s="288"/>
      <c r="E47" s="287"/>
      <c r="F47" s="287"/>
      <c r="G47" s="287"/>
      <c r="H47" s="287"/>
      <c r="I47" s="287"/>
      <c r="J47" s="287"/>
      <c r="K47" s="287"/>
    </row>
    <row r="48" spans="1:30" s="111" customFormat="1" x14ac:dyDescent="0.25">
      <c r="A48" s="287"/>
      <c r="B48" s="313"/>
      <c r="C48" s="310"/>
      <c r="D48" s="310"/>
      <c r="E48" s="295"/>
      <c r="F48" s="287"/>
      <c r="G48" s="287"/>
      <c r="H48" s="287"/>
      <c r="I48" s="287"/>
      <c r="J48" s="287"/>
      <c r="K48" s="287"/>
    </row>
    <row r="49" spans="1:11" s="111" customFormat="1" x14ac:dyDescent="0.25">
      <c r="A49" s="287"/>
      <c r="B49" s="313"/>
      <c r="C49" s="310"/>
      <c r="D49" s="310"/>
      <c r="E49" s="295"/>
      <c r="F49" s="287"/>
      <c r="G49" s="287"/>
      <c r="H49" s="287"/>
      <c r="I49" s="287"/>
      <c r="J49" s="287"/>
      <c r="K49" s="287"/>
    </row>
    <row r="50" spans="1:11" s="111" customFormat="1" x14ac:dyDescent="0.25">
      <c r="A50" s="287"/>
      <c r="B50" s="313"/>
      <c r="C50" s="310"/>
      <c r="D50" s="310"/>
      <c r="E50" s="295"/>
      <c r="F50" s="287"/>
      <c r="G50" s="287"/>
      <c r="H50" s="287"/>
      <c r="I50" s="287"/>
      <c r="J50" s="287"/>
      <c r="K50" s="287"/>
    </row>
    <row r="51" spans="1:11" s="111" customFormat="1" x14ac:dyDescent="0.25">
      <c r="A51" s="287"/>
      <c r="B51" s="310"/>
      <c r="C51" s="310"/>
      <c r="D51" s="310"/>
      <c r="E51" s="295"/>
      <c r="F51" s="287"/>
      <c r="G51" s="287"/>
      <c r="H51" s="287"/>
      <c r="I51" s="287"/>
      <c r="J51" s="287"/>
      <c r="K51" s="287"/>
    </row>
    <row r="52" spans="1:11" s="111" customFormat="1" x14ac:dyDescent="0.25">
      <c r="A52" s="287"/>
      <c r="B52" s="310"/>
      <c r="C52" s="310"/>
      <c r="D52" s="310"/>
      <c r="E52" s="295"/>
      <c r="F52" s="287"/>
      <c r="G52" s="287"/>
      <c r="H52" s="287"/>
      <c r="I52" s="287"/>
      <c r="J52" s="287"/>
      <c r="K52" s="287"/>
    </row>
    <row r="53" spans="1:11" s="111" customFormat="1" x14ac:dyDescent="0.25">
      <c r="A53" s="287"/>
      <c r="B53" s="314"/>
      <c r="C53" s="315"/>
      <c r="D53" s="314"/>
      <c r="E53" s="295"/>
      <c r="F53" s="287"/>
      <c r="G53" s="287"/>
      <c r="H53" s="287"/>
      <c r="I53" s="287"/>
      <c r="J53" s="287"/>
      <c r="K53" s="287"/>
    </row>
    <row r="54" spans="1:11" s="111" customFormat="1" x14ac:dyDescent="0.25">
      <c r="A54" s="287"/>
      <c r="B54" s="313"/>
      <c r="C54" s="310"/>
      <c r="D54" s="310"/>
      <c r="E54" s="295"/>
      <c r="F54" s="287"/>
      <c r="G54" s="287"/>
      <c r="H54" s="287"/>
      <c r="I54" s="287"/>
      <c r="J54" s="287"/>
      <c r="K54" s="287"/>
    </row>
    <row r="55" spans="1:11" s="111" customFormat="1" x14ac:dyDescent="0.25">
      <c r="A55" s="287"/>
      <c r="B55" s="313"/>
      <c r="C55" s="310"/>
      <c r="D55" s="310"/>
      <c r="E55" s="295"/>
      <c r="F55" s="287"/>
      <c r="G55" s="287"/>
      <c r="H55" s="287"/>
      <c r="I55" s="287"/>
      <c r="J55" s="287"/>
      <c r="K55" s="287"/>
    </row>
    <row r="56" spans="1:11" s="111" customFormat="1" x14ac:dyDescent="0.25">
      <c r="A56" s="287"/>
      <c r="B56" s="313"/>
      <c r="C56" s="310"/>
      <c r="D56" s="310"/>
      <c r="E56" s="295"/>
      <c r="F56" s="287"/>
      <c r="G56" s="287"/>
      <c r="H56" s="287"/>
      <c r="I56" s="287"/>
      <c r="J56" s="287"/>
      <c r="K56" s="287"/>
    </row>
    <row r="57" spans="1:11" s="111" customFormat="1" x14ac:dyDescent="0.25">
      <c r="A57" s="287"/>
      <c r="B57" s="313"/>
      <c r="C57" s="310"/>
      <c r="D57" s="310"/>
      <c r="E57" s="295"/>
      <c r="F57" s="287"/>
      <c r="G57" s="287"/>
      <c r="H57" s="287"/>
      <c r="I57" s="287"/>
      <c r="J57" s="287"/>
      <c r="K57" s="287"/>
    </row>
    <row r="58" spans="1:11" s="111" customFormat="1" x14ac:dyDescent="0.25"/>
    <row r="59" spans="1:11" s="111" customFormat="1" x14ac:dyDescent="0.25"/>
    <row r="60" spans="1:11" s="111" customFormat="1" x14ac:dyDescent="0.25"/>
    <row r="61" spans="1:11" s="111" customFormat="1" x14ac:dyDescent="0.25"/>
    <row r="62" spans="1:11" s="111" customFormat="1" x14ac:dyDescent="0.25"/>
    <row r="63" spans="1:11" s="111" customFormat="1" x14ac:dyDescent="0.25"/>
    <row r="64" spans="1:11" s="111" customFormat="1" x14ac:dyDescent="0.25"/>
    <row r="65" s="111" customFormat="1" x14ac:dyDescent="0.25"/>
    <row r="66" s="111" customFormat="1" x14ac:dyDescent="0.25"/>
    <row r="67" s="111" customFormat="1" x14ac:dyDescent="0.25"/>
    <row r="68" s="111" customFormat="1" x14ac:dyDescent="0.25"/>
    <row r="69" s="111" customFormat="1" x14ac:dyDescent="0.25"/>
    <row r="70" s="111" customFormat="1" x14ac:dyDescent="0.25"/>
    <row r="71" s="111" customFormat="1" x14ac:dyDescent="0.25"/>
    <row r="72" s="111" customFormat="1" x14ac:dyDescent="0.25"/>
    <row r="73" s="111" customFormat="1" x14ac:dyDescent="0.25"/>
    <row r="74" s="111" customFormat="1" x14ac:dyDescent="0.25"/>
    <row r="75" s="111" customFormat="1" x14ac:dyDescent="0.25"/>
    <row r="76" s="111" customFormat="1" x14ac:dyDescent="0.25"/>
    <row r="77" s="111" customFormat="1" x14ac:dyDescent="0.25"/>
  </sheetData>
  <sheetProtection formatCells="0" formatColumns="0" formatRows="0" insertColumns="0" insertRows="0" insertHyperlinks="0" deleteColumns="0" deleteRows="0" sort="0" autoFilter="0" pivotTables="0"/>
  <mergeCells count="12">
    <mergeCell ref="B38:D38"/>
    <mergeCell ref="B2:D2"/>
    <mergeCell ref="F2:H2"/>
    <mergeCell ref="B3:D3"/>
    <mergeCell ref="F3:H3"/>
    <mergeCell ref="B4:D4"/>
    <mergeCell ref="F4:H4"/>
    <mergeCell ref="B5:D5"/>
    <mergeCell ref="F5:H5"/>
    <mergeCell ref="B35:D35"/>
    <mergeCell ref="B36:D36"/>
    <mergeCell ref="B37:D37"/>
  </mergeCells>
  <pageMargins left="1.6141732283464567" right="0.70866141732283472" top="0.51181102362204722" bottom="0.43307086614173229" header="0.31496062992125984" footer="0.31496062992125984"/>
  <pageSetup scale="7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7:D11"/>
  <sheetViews>
    <sheetView workbookViewId="0">
      <selection activeCell="B9" sqref="B9:D9"/>
    </sheetView>
  </sheetViews>
  <sheetFormatPr baseColWidth="10" defaultRowHeight="15" x14ac:dyDescent="0.25"/>
  <cols>
    <col min="1" max="1" width="11.42578125" style="1"/>
    <col min="2" max="2" width="103.85546875" style="1" customWidth="1"/>
    <col min="3" max="3" width="11.42578125" style="1"/>
    <col min="4" max="4" width="14.42578125" style="1" customWidth="1"/>
    <col min="5" max="16384" width="11.42578125" style="1"/>
  </cols>
  <sheetData>
    <row r="7" spans="2:4" ht="25.5" x14ac:dyDescent="0.35">
      <c r="B7" s="754" t="s">
        <v>249</v>
      </c>
      <c r="C7" s="754"/>
      <c r="D7" s="754"/>
    </row>
    <row r="8" spans="2:4" ht="27" x14ac:dyDescent="0.4">
      <c r="B8" s="754" t="str">
        <f>'7.EFE'!B2:I2</f>
        <v>INSTITUTO VERACRUZANO DE DESARROLLO MUNICIPAL</v>
      </c>
      <c r="C8" s="754"/>
      <c r="D8" s="754"/>
    </row>
    <row r="9" spans="2:4" ht="27" x14ac:dyDescent="0.4">
      <c r="B9" s="754" t="str">
        <f>'APARTADO I INF. CONTABLE'!B7:D7</f>
        <v>PRIMER INFORME TRIMESTRAL DEL GASTO PÚBLICO 2018</v>
      </c>
      <c r="C9" s="754"/>
      <c r="D9" s="754"/>
    </row>
    <row r="10" spans="2:4" ht="27" x14ac:dyDescent="0.4">
      <c r="B10" s="754" t="s">
        <v>471</v>
      </c>
      <c r="C10" s="754"/>
      <c r="D10" s="754"/>
    </row>
    <row r="11" spans="2:4" ht="124.5" customHeight="1" x14ac:dyDescent="0.65">
      <c r="B11" s="757" t="s">
        <v>472</v>
      </c>
      <c r="C11" s="757"/>
      <c r="D11" s="757"/>
    </row>
  </sheetData>
  <mergeCells count="5">
    <mergeCell ref="B7:D7"/>
    <mergeCell ref="B8:D8"/>
    <mergeCell ref="B9:D9"/>
    <mergeCell ref="B11:D11"/>
    <mergeCell ref="B10:D10"/>
  </mergeCells>
  <pageMargins left="0.70866141732283472" right="0.70866141732283472" top="0.74803149606299213" bottom="0.74803149606299213" header="0.31496062992125984" footer="0.31496062992125984"/>
  <pageSetup scale="86"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9"/>
  <sheetViews>
    <sheetView topLeftCell="A43" workbookViewId="0">
      <selection activeCell="A49" sqref="A49"/>
    </sheetView>
  </sheetViews>
  <sheetFormatPr baseColWidth="10" defaultRowHeight="11.25" x14ac:dyDescent="0.2"/>
  <cols>
    <col min="1" max="1" width="1.140625" style="340" customWidth="1"/>
    <col min="2" max="2" width="4.85546875" style="343" customWidth="1"/>
    <col min="3" max="3" width="4.140625" style="343" customWidth="1"/>
    <col min="4" max="4" width="42.85546875" style="343" customWidth="1"/>
    <col min="5" max="10" width="21.28515625" style="343" customWidth="1"/>
    <col min="11" max="11" width="2" style="340" customWidth="1"/>
    <col min="12" max="16384" width="11.42578125" style="343"/>
  </cols>
  <sheetData>
    <row r="1" spans="1:12" s="340" customFormat="1" x14ac:dyDescent="0.2"/>
    <row r="2" spans="1:12" ht="15.75" x14ac:dyDescent="0.25">
      <c r="B2" s="953" t="s">
        <v>249</v>
      </c>
      <c r="C2" s="953"/>
      <c r="D2" s="953"/>
      <c r="E2" s="953"/>
      <c r="F2" s="953"/>
      <c r="G2" s="953"/>
      <c r="H2" s="953"/>
      <c r="I2" s="953"/>
      <c r="J2" s="953"/>
      <c r="K2" s="341"/>
      <c r="L2" s="342"/>
    </row>
    <row r="3" spans="1:12" ht="15.75" x14ac:dyDescent="0.25">
      <c r="B3" s="954" t="str">
        <f>'APARTADO II PRESUPUETARIOS'!B9:D9</f>
        <v>PRIMER INFORME TRIMESTRAL DEL GASTO PÚBLICO 2018</v>
      </c>
      <c r="C3" s="954"/>
      <c r="D3" s="954"/>
      <c r="E3" s="954"/>
      <c r="F3" s="954"/>
      <c r="G3" s="954"/>
      <c r="H3" s="954"/>
      <c r="I3" s="954"/>
      <c r="J3" s="954"/>
      <c r="K3" s="341"/>
      <c r="L3" s="342"/>
    </row>
    <row r="4" spans="1:12" ht="15.75" x14ac:dyDescent="0.25">
      <c r="B4" s="954" t="str">
        <f>'APARTADO II PRESUPUETARIOS'!B8:D8</f>
        <v>INSTITUTO VERACRUZANO DE DESARROLLO MUNICIPAL</v>
      </c>
      <c r="C4" s="954"/>
      <c r="D4" s="954"/>
      <c r="E4" s="954"/>
      <c r="F4" s="954"/>
      <c r="G4" s="954"/>
      <c r="H4" s="954"/>
      <c r="I4" s="954"/>
      <c r="J4" s="954"/>
      <c r="K4" s="341"/>
      <c r="L4" s="342"/>
    </row>
    <row r="5" spans="1:12" ht="15.75" x14ac:dyDescent="0.25">
      <c r="B5" s="954" t="s">
        <v>250</v>
      </c>
      <c r="C5" s="954"/>
      <c r="D5" s="954"/>
      <c r="E5" s="954"/>
      <c r="F5" s="954"/>
      <c r="G5" s="954"/>
      <c r="H5" s="954"/>
      <c r="I5" s="954"/>
      <c r="J5" s="954"/>
      <c r="K5" s="341"/>
      <c r="L5" s="342"/>
    </row>
    <row r="6" spans="1:12" ht="15.75" x14ac:dyDescent="0.25">
      <c r="B6" s="955" t="s">
        <v>506</v>
      </c>
      <c r="C6" s="955"/>
      <c r="D6" s="955"/>
      <c r="E6" s="955"/>
      <c r="F6" s="955"/>
      <c r="G6" s="955"/>
      <c r="H6" s="955"/>
      <c r="I6" s="955"/>
      <c r="J6" s="955"/>
      <c r="K6" s="341"/>
      <c r="L6" s="342"/>
    </row>
    <row r="7" spans="1:12" s="340" customFormat="1" ht="15.75" x14ac:dyDescent="0.25">
      <c r="A7" s="344"/>
      <c r="B7" s="695"/>
      <c r="C7" s="695"/>
      <c r="D7" s="695"/>
      <c r="E7" s="696"/>
      <c r="F7" s="697"/>
      <c r="G7" s="697"/>
      <c r="H7" s="697"/>
      <c r="I7" s="697"/>
      <c r="J7" s="697"/>
      <c r="K7" s="341"/>
      <c r="L7" s="341"/>
    </row>
    <row r="8" spans="1:12" ht="12" customHeight="1" x14ac:dyDescent="0.2">
      <c r="A8" s="345"/>
      <c r="B8" s="948" t="s">
        <v>251</v>
      </c>
      <c r="C8" s="948"/>
      <c r="D8" s="948"/>
      <c r="E8" s="951" t="s">
        <v>252</v>
      </c>
      <c r="F8" s="951"/>
      <c r="G8" s="951"/>
      <c r="H8" s="951"/>
      <c r="I8" s="951"/>
      <c r="J8" s="952" t="s">
        <v>253</v>
      </c>
      <c r="K8" s="341"/>
      <c r="L8" s="342"/>
    </row>
    <row r="9" spans="1:12" ht="31.5" x14ac:dyDescent="0.25">
      <c r="A9" s="344"/>
      <c r="B9" s="949"/>
      <c r="C9" s="949"/>
      <c r="D9" s="949"/>
      <c r="E9" s="698" t="s">
        <v>254</v>
      </c>
      <c r="F9" s="699" t="s">
        <v>255</v>
      </c>
      <c r="G9" s="698" t="s">
        <v>256</v>
      </c>
      <c r="H9" s="698" t="s">
        <v>257</v>
      </c>
      <c r="I9" s="698" t="s">
        <v>258</v>
      </c>
      <c r="J9" s="952"/>
      <c r="K9" s="341"/>
      <c r="L9" s="342"/>
    </row>
    <row r="10" spans="1:12" ht="12" customHeight="1" x14ac:dyDescent="0.2">
      <c r="A10" s="344"/>
      <c r="B10" s="950"/>
      <c r="C10" s="950"/>
      <c r="D10" s="950"/>
      <c r="E10" s="698" t="s">
        <v>259</v>
      </c>
      <c r="F10" s="698" t="s">
        <v>260</v>
      </c>
      <c r="G10" s="698" t="s">
        <v>261</v>
      </c>
      <c r="H10" s="698" t="s">
        <v>262</v>
      </c>
      <c r="I10" s="698" t="s">
        <v>263</v>
      </c>
      <c r="J10" s="700" t="s">
        <v>264</v>
      </c>
      <c r="K10" s="341"/>
      <c r="L10" s="342"/>
    </row>
    <row r="11" spans="1:12" ht="12" customHeight="1" x14ac:dyDescent="0.2">
      <c r="A11" s="346"/>
      <c r="B11" s="347"/>
      <c r="C11" s="347"/>
      <c r="D11" s="348"/>
      <c r="E11" s="349"/>
      <c r="F11" s="350"/>
      <c r="G11" s="350"/>
      <c r="H11" s="350"/>
      <c r="I11" s="350"/>
      <c r="J11" s="351"/>
      <c r="K11" s="341"/>
      <c r="L11" s="342"/>
    </row>
    <row r="12" spans="1:12" ht="15" x14ac:dyDescent="0.2">
      <c r="A12" s="346"/>
      <c r="B12" s="936" t="s">
        <v>5</v>
      </c>
      <c r="C12" s="936"/>
      <c r="D12" s="937"/>
      <c r="E12" s="380">
        <v>0</v>
      </c>
      <c r="F12" s="380">
        <v>0</v>
      </c>
      <c r="G12" s="381">
        <f>+E12+F12</f>
        <v>0</v>
      </c>
      <c r="H12" s="380">
        <v>0</v>
      </c>
      <c r="I12" s="380">
        <v>0</v>
      </c>
      <c r="J12" s="382">
        <f>+I12-E12</f>
        <v>0</v>
      </c>
      <c r="K12" s="341"/>
      <c r="L12" s="342"/>
    </row>
    <row r="13" spans="1:12" ht="15" x14ac:dyDescent="0.2">
      <c r="A13" s="346"/>
      <c r="B13" s="936" t="s">
        <v>176</v>
      </c>
      <c r="C13" s="936"/>
      <c r="D13" s="937"/>
      <c r="E13" s="380">
        <v>0</v>
      </c>
      <c r="F13" s="380">
        <v>0</v>
      </c>
      <c r="G13" s="381">
        <f t="shared" ref="G13:G25" si="0">+E13+F13</f>
        <v>0</v>
      </c>
      <c r="H13" s="380">
        <v>0</v>
      </c>
      <c r="I13" s="380">
        <v>0</v>
      </c>
      <c r="J13" s="382">
        <f t="shared" ref="J13:J25" si="1">+I13-E13</f>
        <v>0</v>
      </c>
      <c r="K13" s="341"/>
      <c r="L13" s="342"/>
    </row>
    <row r="14" spans="1:12" ht="15" x14ac:dyDescent="0.2">
      <c r="A14" s="346"/>
      <c r="B14" s="936" t="s">
        <v>9</v>
      </c>
      <c r="C14" s="936"/>
      <c r="D14" s="937"/>
      <c r="E14" s="380">
        <v>0</v>
      </c>
      <c r="F14" s="380">
        <v>0</v>
      </c>
      <c r="G14" s="381">
        <f t="shared" si="0"/>
        <v>0</v>
      </c>
      <c r="H14" s="380">
        <v>0</v>
      </c>
      <c r="I14" s="380">
        <v>0</v>
      </c>
      <c r="J14" s="382">
        <f t="shared" si="1"/>
        <v>0</v>
      </c>
      <c r="K14" s="341"/>
      <c r="L14" s="342"/>
    </row>
    <row r="15" spans="1:12" ht="15" x14ac:dyDescent="0.2">
      <c r="A15" s="346"/>
      <c r="B15" s="936" t="s">
        <v>11</v>
      </c>
      <c r="C15" s="936"/>
      <c r="D15" s="937"/>
      <c r="E15" s="380">
        <v>0</v>
      </c>
      <c r="F15" s="380">
        <v>0</v>
      </c>
      <c r="G15" s="381">
        <f t="shared" si="0"/>
        <v>0</v>
      </c>
      <c r="H15" s="380">
        <v>0</v>
      </c>
      <c r="I15" s="380">
        <v>0</v>
      </c>
      <c r="J15" s="382">
        <f t="shared" si="1"/>
        <v>0</v>
      </c>
      <c r="K15" s="341"/>
      <c r="L15" s="342"/>
    </row>
    <row r="16" spans="1:12" ht="15" x14ac:dyDescent="0.2">
      <c r="A16" s="346"/>
      <c r="B16" s="936" t="s">
        <v>265</v>
      </c>
      <c r="C16" s="936"/>
      <c r="D16" s="937"/>
      <c r="E16" s="380">
        <f>+E17+E18</f>
        <v>0</v>
      </c>
      <c r="F16" s="380">
        <f>+F17+F18</f>
        <v>0</v>
      </c>
      <c r="G16" s="381">
        <f>+G17+G18</f>
        <v>0</v>
      </c>
      <c r="H16" s="380">
        <f>+H17+H18</f>
        <v>0</v>
      </c>
      <c r="I16" s="380">
        <f>+I17+I18</f>
        <v>0</v>
      </c>
      <c r="J16" s="382">
        <f t="shared" si="1"/>
        <v>0</v>
      </c>
      <c r="K16" s="341"/>
      <c r="L16" s="342"/>
    </row>
    <row r="17" spans="1:12" ht="15" x14ac:dyDescent="0.2">
      <c r="A17" s="346"/>
      <c r="B17" s="383"/>
      <c r="C17" s="936" t="s">
        <v>266</v>
      </c>
      <c r="D17" s="937"/>
      <c r="E17" s="380">
        <v>0</v>
      </c>
      <c r="F17" s="380">
        <v>0</v>
      </c>
      <c r="G17" s="381">
        <f t="shared" si="0"/>
        <v>0</v>
      </c>
      <c r="H17" s="380">
        <v>0</v>
      </c>
      <c r="I17" s="380">
        <v>0</v>
      </c>
      <c r="J17" s="382">
        <f t="shared" si="1"/>
        <v>0</v>
      </c>
      <c r="K17" s="341"/>
      <c r="L17" s="342"/>
    </row>
    <row r="18" spans="1:12" ht="15" x14ac:dyDescent="0.2">
      <c r="A18" s="346"/>
      <c r="B18" s="383"/>
      <c r="C18" s="936" t="s">
        <v>267</v>
      </c>
      <c r="D18" s="937"/>
      <c r="E18" s="380">
        <v>0</v>
      </c>
      <c r="F18" s="380">
        <v>0</v>
      </c>
      <c r="G18" s="381">
        <f t="shared" si="0"/>
        <v>0</v>
      </c>
      <c r="H18" s="380">
        <v>0</v>
      </c>
      <c r="I18" s="380">
        <v>0</v>
      </c>
      <c r="J18" s="382">
        <f t="shared" si="1"/>
        <v>0</v>
      </c>
      <c r="K18" s="341"/>
      <c r="L18" s="342"/>
    </row>
    <row r="19" spans="1:12" ht="15" x14ac:dyDescent="0.2">
      <c r="A19" s="346"/>
      <c r="B19" s="936" t="s">
        <v>268</v>
      </c>
      <c r="C19" s="936"/>
      <c r="D19" s="937"/>
      <c r="E19" s="380">
        <f>+E20+E21</f>
        <v>0</v>
      </c>
      <c r="F19" s="380">
        <f>+F20+F21</f>
        <v>0</v>
      </c>
      <c r="G19" s="381">
        <f t="shared" si="0"/>
        <v>0</v>
      </c>
      <c r="H19" s="380">
        <f>+H20+H21</f>
        <v>0</v>
      </c>
      <c r="I19" s="380">
        <f>+I20+I21</f>
        <v>0</v>
      </c>
      <c r="J19" s="382">
        <f t="shared" si="1"/>
        <v>0</v>
      </c>
      <c r="K19" s="341"/>
      <c r="L19" s="342"/>
    </row>
    <row r="20" spans="1:12" ht="15" x14ac:dyDescent="0.2">
      <c r="A20" s="346"/>
      <c r="B20" s="383"/>
      <c r="C20" s="936" t="s">
        <v>266</v>
      </c>
      <c r="D20" s="937"/>
      <c r="E20" s="380">
        <v>0</v>
      </c>
      <c r="F20" s="380">
        <v>0</v>
      </c>
      <c r="G20" s="381">
        <f t="shared" si="0"/>
        <v>0</v>
      </c>
      <c r="H20" s="380">
        <v>0</v>
      </c>
      <c r="I20" s="380">
        <v>0</v>
      </c>
      <c r="J20" s="382">
        <f t="shared" si="1"/>
        <v>0</v>
      </c>
      <c r="K20" s="341"/>
      <c r="L20" s="342"/>
    </row>
    <row r="21" spans="1:12" ht="15" x14ac:dyDescent="0.2">
      <c r="A21" s="346"/>
      <c r="B21" s="383"/>
      <c r="C21" s="936" t="s">
        <v>267</v>
      </c>
      <c r="D21" s="937"/>
      <c r="E21" s="380">
        <v>0</v>
      </c>
      <c r="F21" s="380">
        <v>0</v>
      </c>
      <c r="G21" s="381">
        <f t="shared" si="0"/>
        <v>0</v>
      </c>
      <c r="H21" s="380">
        <v>0</v>
      </c>
      <c r="I21" s="380">
        <v>0</v>
      </c>
      <c r="J21" s="382">
        <f t="shared" si="1"/>
        <v>0</v>
      </c>
      <c r="K21" s="341"/>
      <c r="L21" s="342"/>
    </row>
    <row r="22" spans="1:12" ht="15" x14ac:dyDescent="0.2">
      <c r="A22" s="346"/>
      <c r="B22" s="936" t="s">
        <v>269</v>
      </c>
      <c r="C22" s="936"/>
      <c r="D22" s="937"/>
      <c r="E22" s="380">
        <v>10000</v>
      </c>
      <c r="F22" s="380">
        <v>0</v>
      </c>
      <c r="G22" s="381">
        <f t="shared" si="0"/>
        <v>10000</v>
      </c>
      <c r="H22" s="380">
        <v>0</v>
      </c>
      <c r="I22" s="380">
        <v>0</v>
      </c>
      <c r="J22" s="382">
        <f>+I22-E22</f>
        <v>-10000</v>
      </c>
      <c r="K22" s="341"/>
      <c r="L22" s="342"/>
    </row>
    <row r="23" spans="1:12" ht="15" x14ac:dyDescent="0.2">
      <c r="A23" s="346"/>
      <c r="B23" s="936" t="s">
        <v>22</v>
      </c>
      <c r="C23" s="936"/>
      <c r="D23" s="937"/>
      <c r="E23" s="380">
        <v>0</v>
      </c>
      <c r="F23" s="380">
        <v>0</v>
      </c>
      <c r="G23" s="381">
        <f t="shared" si="0"/>
        <v>0</v>
      </c>
      <c r="H23" s="380">
        <v>0</v>
      </c>
      <c r="I23" s="380">
        <v>0</v>
      </c>
      <c r="J23" s="382">
        <f t="shared" si="1"/>
        <v>0</v>
      </c>
      <c r="K23" s="341"/>
      <c r="L23" s="342"/>
    </row>
    <row r="24" spans="1:12" ht="30" customHeight="1" x14ac:dyDescent="0.2">
      <c r="A24" s="352"/>
      <c r="B24" s="936" t="s">
        <v>270</v>
      </c>
      <c r="C24" s="936"/>
      <c r="D24" s="937"/>
      <c r="E24" s="380">
        <v>3726000</v>
      </c>
      <c r="F24" s="380">
        <v>0</v>
      </c>
      <c r="G24" s="381">
        <f t="shared" si="0"/>
        <v>3726000</v>
      </c>
      <c r="H24" s="380">
        <v>7361</v>
      </c>
      <c r="I24" s="380">
        <v>1021549</v>
      </c>
      <c r="J24" s="382">
        <f t="shared" si="1"/>
        <v>-2704451</v>
      </c>
      <c r="K24" s="341"/>
      <c r="L24" s="342"/>
    </row>
    <row r="25" spans="1:12" ht="15" x14ac:dyDescent="0.2">
      <c r="A25" s="346"/>
      <c r="B25" s="936" t="s">
        <v>271</v>
      </c>
      <c r="C25" s="936"/>
      <c r="D25" s="937"/>
      <c r="E25" s="380">
        <v>0</v>
      </c>
      <c r="F25" s="380">
        <v>0</v>
      </c>
      <c r="G25" s="381">
        <f t="shared" si="0"/>
        <v>0</v>
      </c>
      <c r="H25" s="380">
        <v>0</v>
      </c>
      <c r="I25" s="380">
        <v>0</v>
      </c>
      <c r="J25" s="382">
        <f t="shared" si="1"/>
        <v>0</v>
      </c>
      <c r="K25" s="341"/>
      <c r="L25" s="342"/>
    </row>
    <row r="26" spans="1:12" ht="12" customHeight="1" x14ac:dyDescent="0.25">
      <c r="A26" s="346"/>
      <c r="B26" s="384"/>
      <c r="C26" s="384"/>
      <c r="D26" s="385"/>
      <c r="E26" s="386"/>
      <c r="F26" s="387"/>
      <c r="G26" s="388"/>
      <c r="H26" s="387"/>
      <c r="I26" s="387"/>
      <c r="J26" s="389"/>
      <c r="K26" s="341"/>
      <c r="L26" s="342"/>
    </row>
    <row r="27" spans="1:12" ht="12" customHeight="1" x14ac:dyDescent="0.25">
      <c r="A27" s="344"/>
      <c r="B27" s="390"/>
      <c r="C27" s="390"/>
      <c r="D27" s="391" t="s">
        <v>272</v>
      </c>
      <c r="E27" s="392">
        <f>SUM(E12+E13+E14+E15+E16+E19+E22+E23+E24+E25)</f>
        <v>3736000</v>
      </c>
      <c r="F27" s="392">
        <f>SUM(F12+F13+F14+F15+F16+F19+F22+F23+F24+F25)</f>
        <v>0</v>
      </c>
      <c r="G27" s="392">
        <f>SUM(G12+G13+G14+G15+G16+G19+G22+G23+G24+G25)</f>
        <v>3736000</v>
      </c>
      <c r="H27" s="392">
        <f>SUM(H12+H13+H14+H15+H16+H19+H22+H23+H24+H25)</f>
        <v>7361</v>
      </c>
      <c r="I27" s="392">
        <f>SUM(I12+I13+I14+I15+I16+I19+I22+I23+I24+I25)</f>
        <v>1021549</v>
      </c>
      <c r="J27" s="942">
        <f>J12+J13+J14+J15+J16+J19+J22+J23+J24+J25</f>
        <v>-2714451</v>
      </c>
      <c r="K27" s="341"/>
      <c r="L27" s="342"/>
    </row>
    <row r="28" spans="1:12" ht="15" x14ac:dyDescent="0.2">
      <c r="A28" s="346"/>
      <c r="B28" s="393"/>
      <c r="C28" s="393"/>
      <c r="D28" s="394"/>
      <c r="E28" s="395"/>
      <c r="F28" s="395"/>
      <c r="G28" s="395"/>
      <c r="H28" s="940" t="s">
        <v>273</v>
      </c>
      <c r="I28" s="941"/>
      <c r="J28" s="943"/>
      <c r="K28" s="341"/>
      <c r="L28" s="342"/>
    </row>
    <row r="29" spans="1:12" ht="12" customHeight="1" x14ac:dyDescent="0.2">
      <c r="A29" s="344"/>
      <c r="B29" s="344"/>
      <c r="C29" s="344"/>
      <c r="D29" s="344"/>
      <c r="E29" s="353"/>
      <c r="F29" s="353"/>
      <c r="G29" s="353"/>
      <c r="H29" s="353"/>
      <c r="I29" s="353"/>
      <c r="J29" s="353"/>
      <c r="K29" s="341"/>
      <c r="L29" s="342"/>
    </row>
    <row r="30" spans="1:12" ht="12" customHeight="1" x14ac:dyDescent="0.2">
      <c r="A30" s="344"/>
      <c r="B30" s="944" t="s">
        <v>274</v>
      </c>
      <c r="C30" s="945"/>
      <c r="D30" s="945"/>
      <c r="E30" s="946" t="s">
        <v>252</v>
      </c>
      <c r="F30" s="946"/>
      <c r="G30" s="946"/>
      <c r="H30" s="946"/>
      <c r="I30" s="946"/>
      <c r="J30" s="947" t="s">
        <v>253</v>
      </c>
      <c r="K30" s="341"/>
      <c r="L30" s="342"/>
    </row>
    <row r="31" spans="1:12" ht="31.5" x14ac:dyDescent="0.25">
      <c r="A31" s="344"/>
      <c r="B31" s="944"/>
      <c r="C31" s="945"/>
      <c r="D31" s="945"/>
      <c r="E31" s="377" t="s">
        <v>254</v>
      </c>
      <c r="F31" s="378" t="s">
        <v>255</v>
      </c>
      <c r="G31" s="377" t="s">
        <v>256</v>
      </c>
      <c r="H31" s="377" t="s">
        <v>257</v>
      </c>
      <c r="I31" s="377" t="s">
        <v>258</v>
      </c>
      <c r="J31" s="947"/>
      <c r="K31" s="341"/>
      <c r="L31" s="342"/>
    </row>
    <row r="32" spans="1:12" ht="12" customHeight="1" x14ac:dyDescent="0.2">
      <c r="A32" s="344"/>
      <c r="B32" s="944"/>
      <c r="C32" s="945"/>
      <c r="D32" s="945"/>
      <c r="E32" s="377" t="s">
        <v>259</v>
      </c>
      <c r="F32" s="377" t="s">
        <v>260</v>
      </c>
      <c r="G32" s="377" t="s">
        <v>261</v>
      </c>
      <c r="H32" s="377" t="s">
        <v>262</v>
      </c>
      <c r="I32" s="377" t="s">
        <v>263</v>
      </c>
      <c r="J32" s="379" t="s">
        <v>264</v>
      </c>
      <c r="K32" s="341"/>
      <c r="L32" s="342"/>
    </row>
    <row r="33" spans="1:12" ht="12" customHeight="1" x14ac:dyDescent="0.2">
      <c r="A33" s="346"/>
      <c r="B33" s="347"/>
      <c r="C33" s="347"/>
      <c r="D33" s="348"/>
      <c r="E33" s="350"/>
      <c r="F33" s="350"/>
      <c r="G33" s="350"/>
      <c r="H33" s="350"/>
      <c r="I33" s="350"/>
      <c r="J33" s="351"/>
      <c r="K33" s="341"/>
      <c r="L33" s="342"/>
    </row>
    <row r="34" spans="1:12" ht="15" x14ac:dyDescent="0.25">
      <c r="A34" s="398"/>
      <c r="B34" s="399" t="s">
        <v>275</v>
      </c>
      <c r="C34" s="399"/>
      <c r="D34" s="400"/>
      <c r="E34" s="401">
        <f>+E35+E36+E37+E38+E41+E44+E45</f>
        <v>0</v>
      </c>
      <c r="F34" s="401">
        <f t="shared" ref="F34:J34" si="2">+F35+F36+F37+F38+F41+F44+F45</f>
        <v>0</v>
      </c>
      <c r="G34" s="392">
        <f t="shared" si="2"/>
        <v>0</v>
      </c>
      <c r="H34" s="401">
        <f t="shared" si="2"/>
        <v>0</v>
      </c>
      <c r="I34" s="401">
        <f t="shared" si="2"/>
        <v>0</v>
      </c>
      <c r="J34" s="402">
        <f t="shared" si="2"/>
        <v>0</v>
      </c>
      <c r="K34" s="341"/>
      <c r="L34" s="342"/>
    </row>
    <row r="35" spans="1:12" ht="15" x14ac:dyDescent="0.25">
      <c r="A35" s="398"/>
      <c r="B35" s="383"/>
      <c r="C35" s="936" t="s">
        <v>5</v>
      </c>
      <c r="D35" s="937"/>
      <c r="E35" s="380">
        <v>0</v>
      </c>
      <c r="F35" s="380">
        <v>0</v>
      </c>
      <c r="G35" s="381">
        <f>+E35+F35</f>
        <v>0</v>
      </c>
      <c r="H35" s="380">
        <v>0</v>
      </c>
      <c r="I35" s="380">
        <v>0</v>
      </c>
      <c r="J35" s="382">
        <f>+I35-E35</f>
        <v>0</v>
      </c>
      <c r="K35" s="341"/>
      <c r="L35" s="342"/>
    </row>
    <row r="36" spans="1:12" ht="15" x14ac:dyDescent="0.25">
      <c r="A36" s="398"/>
      <c r="B36" s="383"/>
      <c r="C36" s="936" t="s">
        <v>9</v>
      </c>
      <c r="D36" s="937"/>
      <c r="E36" s="380">
        <v>0</v>
      </c>
      <c r="F36" s="380">
        <v>0</v>
      </c>
      <c r="G36" s="381">
        <f t="shared" ref="G36:G48" si="3">+E36+F36</f>
        <v>0</v>
      </c>
      <c r="H36" s="380">
        <v>0</v>
      </c>
      <c r="I36" s="380">
        <v>0</v>
      </c>
      <c r="J36" s="382">
        <f t="shared" ref="J36:J53" si="4">+I36-E36</f>
        <v>0</v>
      </c>
      <c r="K36" s="341"/>
      <c r="L36" s="342"/>
    </row>
    <row r="37" spans="1:12" ht="15" x14ac:dyDescent="0.25">
      <c r="A37" s="398"/>
      <c r="B37" s="383"/>
      <c r="C37" s="936" t="s">
        <v>11</v>
      </c>
      <c r="D37" s="937"/>
      <c r="E37" s="380">
        <v>0</v>
      </c>
      <c r="F37" s="380">
        <v>0</v>
      </c>
      <c r="G37" s="381">
        <f t="shared" si="3"/>
        <v>0</v>
      </c>
      <c r="H37" s="380">
        <v>0</v>
      </c>
      <c r="I37" s="380">
        <v>0</v>
      </c>
      <c r="J37" s="382">
        <f t="shared" si="4"/>
        <v>0</v>
      </c>
      <c r="K37" s="341"/>
      <c r="L37" s="342"/>
    </row>
    <row r="38" spans="1:12" ht="15" x14ac:dyDescent="0.25">
      <c r="A38" s="398"/>
      <c r="B38" s="383"/>
      <c r="C38" s="936" t="s">
        <v>265</v>
      </c>
      <c r="D38" s="937"/>
      <c r="E38" s="380">
        <f>+E39+E40</f>
        <v>0</v>
      </c>
      <c r="F38" s="380">
        <f>+F39+F40</f>
        <v>0</v>
      </c>
      <c r="G38" s="381">
        <f t="shared" si="3"/>
        <v>0</v>
      </c>
      <c r="H38" s="380">
        <f>+H39+H40</f>
        <v>0</v>
      </c>
      <c r="I38" s="380">
        <f>+I39+I40</f>
        <v>0</v>
      </c>
      <c r="J38" s="382">
        <f t="shared" si="4"/>
        <v>0</v>
      </c>
      <c r="K38" s="341"/>
      <c r="L38" s="342"/>
    </row>
    <row r="39" spans="1:12" ht="15" x14ac:dyDescent="0.25">
      <c r="A39" s="398"/>
      <c r="B39" s="383"/>
      <c r="C39" s="403"/>
      <c r="D39" s="404" t="s">
        <v>266</v>
      </c>
      <c r="E39" s="380">
        <v>0</v>
      </c>
      <c r="F39" s="380">
        <v>0</v>
      </c>
      <c r="G39" s="381">
        <f t="shared" si="3"/>
        <v>0</v>
      </c>
      <c r="H39" s="380">
        <v>0</v>
      </c>
      <c r="I39" s="380">
        <v>0</v>
      </c>
      <c r="J39" s="382">
        <f t="shared" si="4"/>
        <v>0</v>
      </c>
      <c r="K39" s="341"/>
      <c r="L39" s="342"/>
    </row>
    <row r="40" spans="1:12" ht="15" x14ac:dyDescent="0.25">
      <c r="A40" s="398"/>
      <c r="B40" s="383"/>
      <c r="C40" s="403"/>
      <c r="D40" s="404" t="s">
        <v>267</v>
      </c>
      <c r="E40" s="380">
        <v>0</v>
      </c>
      <c r="F40" s="380">
        <v>0</v>
      </c>
      <c r="G40" s="381">
        <f t="shared" si="3"/>
        <v>0</v>
      </c>
      <c r="H40" s="380">
        <v>0</v>
      </c>
      <c r="I40" s="380">
        <v>0</v>
      </c>
      <c r="J40" s="382">
        <f t="shared" si="4"/>
        <v>0</v>
      </c>
      <c r="K40" s="341"/>
      <c r="L40" s="342"/>
    </row>
    <row r="41" spans="1:12" ht="15" x14ac:dyDescent="0.25">
      <c r="A41" s="398"/>
      <c r="B41" s="383"/>
      <c r="C41" s="936" t="s">
        <v>268</v>
      </c>
      <c r="D41" s="937"/>
      <c r="E41" s="380">
        <f>+E42+E43</f>
        <v>0</v>
      </c>
      <c r="F41" s="380">
        <f>+F42+F43</f>
        <v>0</v>
      </c>
      <c r="G41" s="381">
        <f>+G42+G43</f>
        <v>0</v>
      </c>
      <c r="H41" s="380">
        <f>+H42+H43</f>
        <v>0</v>
      </c>
      <c r="I41" s="380">
        <f>+I42+I43</f>
        <v>0</v>
      </c>
      <c r="J41" s="382">
        <f t="shared" si="4"/>
        <v>0</v>
      </c>
      <c r="K41" s="341"/>
      <c r="L41" s="342"/>
    </row>
    <row r="42" spans="1:12" ht="15" x14ac:dyDescent="0.25">
      <c r="A42" s="398"/>
      <c r="B42" s="383"/>
      <c r="C42" s="403"/>
      <c r="D42" s="404" t="s">
        <v>266</v>
      </c>
      <c r="E42" s="380">
        <v>0</v>
      </c>
      <c r="F42" s="380">
        <v>0</v>
      </c>
      <c r="G42" s="381">
        <f t="shared" si="3"/>
        <v>0</v>
      </c>
      <c r="H42" s="380">
        <v>0</v>
      </c>
      <c r="I42" s="380">
        <v>0</v>
      </c>
      <c r="J42" s="382">
        <f t="shared" si="4"/>
        <v>0</v>
      </c>
      <c r="K42" s="341"/>
      <c r="L42" s="342"/>
    </row>
    <row r="43" spans="1:12" ht="15" x14ac:dyDescent="0.25">
      <c r="A43" s="398"/>
      <c r="B43" s="383"/>
      <c r="C43" s="403"/>
      <c r="D43" s="404" t="s">
        <v>267</v>
      </c>
      <c r="E43" s="380">
        <v>0</v>
      </c>
      <c r="F43" s="380">
        <v>0</v>
      </c>
      <c r="G43" s="381">
        <f t="shared" si="3"/>
        <v>0</v>
      </c>
      <c r="H43" s="380">
        <v>0</v>
      </c>
      <c r="I43" s="380">
        <v>0</v>
      </c>
      <c r="J43" s="382">
        <f t="shared" si="4"/>
        <v>0</v>
      </c>
      <c r="K43" s="341"/>
      <c r="L43" s="342"/>
    </row>
    <row r="44" spans="1:12" ht="15" x14ac:dyDescent="0.25">
      <c r="A44" s="398"/>
      <c r="B44" s="383"/>
      <c r="C44" s="936" t="s">
        <v>22</v>
      </c>
      <c r="D44" s="937"/>
      <c r="E44" s="380">
        <v>0</v>
      </c>
      <c r="F44" s="380">
        <v>0</v>
      </c>
      <c r="G44" s="381">
        <f t="shared" si="3"/>
        <v>0</v>
      </c>
      <c r="H44" s="380">
        <v>0</v>
      </c>
      <c r="I44" s="380">
        <v>0</v>
      </c>
      <c r="J44" s="382">
        <f t="shared" si="4"/>
        <v>0</v>
      </c>
      <c r="K44" s="341"/>
      <c r="L44" s="342"/>
    </row>
    <row r="45" spans="1:12" ht="34.5" customHeight="1" x14ac:dyDescent="0.25">
      <c r="A45" s="398"/>
      <c r="B45" s="383"/>
      <c r="C45" s="936" t="s">
        <v>270</v>
      </c>
      <c r="D45" s="937"/>
      <c r="E45" s="380">
        <v>0</v>
      </c>
      <c r="F45" s="380">
        <v>0</v>
      </c>
      <c r="G45" s="381">
        <f t="shared" si="3"/>
        <v>0</v>
      </c>
      <c r="H45" s="380">
        <v>0</v>
      </c>
      <c r="I45" s="380">
        <v>0</v>
      </c>
      <c r="J45" s="382">
        <f t="shared" si="4"/>
        <v>0</v>
      </c>
      <c r="K45" s="341"/>
      <c r="L45" s="342"/>
    </row>
    <row r="46" spans="1:12" ht="15" x14ac:dyDescent="0.25">
      <c r="A46" s="398"/>
      <c r="B46" s="383"/>
      <c r="C46" s="403"/>
      <c r="D46" s="404"/>
      <c r="E46" s="380"/>
      <c r="F46" s="380"/>
      <c r="G46" s="405"/>
      <c r="H46" s="380"/>
      <c r="I46" s="380"/>
      <c r="J46" s="406"/>
      <c r="K46" s="341"/>
      <c r="L46" s="342"/>
    </row>
    <row r="47" spans="1:12" ht="15" x14ac:dyDescent="0.25">
      <c r="A47" s="398"/>
      <c r="B47" s="399" t="s">
        <v>276</v>
      </c>
      <c r="C47" s="399"/>
      <c r="D47" s="404"/>
      <c r="E47" s="401">
        <f>+E48+E49+E50</f>
        <v>3736000</v>
      </c>
      <c r="F47" s="401">
        <f>+F48+F49+F50</f>
        <v>0</v>
      </c>
      <c r="G47" s="392">
        <f>+G48+G49+G50</f>
        <v>3736000</v>
      </c>
      <c r="H47" s="401">
        <f>+H48+H49+H50</f>
        <v>7361</v>
      </c>
      <c r="I47" s="401">
        <f>+I48+I49+I50</f>
        <v>1021549</v>
      </c>
      <c r="J47" s="402">
        <f t="shared" si="4"/>
        <v>-2714451</v>
      </c>
      <c r="K47" s="341"/>
      <c r="L47" s="342"/>
    </row>
    <row r="48" spans="1:12" ht="15" x14ac:dyDescent="0.25">
      <c r="A48" s="398"/>
      <c r="B48" s="399"/>
      <c r="C48" s="936" t="s">
        <v>176</v>
      </c>
      <c r="D48" s="937"/>
      <c r="E48" s="380">
        <v>0</v>
      </c>
      <c r="F48" s="380">
        <v>0</v>
      </c>
      <c r="G48" s="381">
        <f t="shared" si="3"/>
        <v>0</v>
      </c>
      <c r="H48" s="380">
        <v>0</v>
      </c>
      <c r="I48" s="380">
        <v>0</v>
      </c>
      <c r="J48" s="382">
        <f t="shared" si="4"/>
        <v>0</v>
      </c>
      <c r="K48" s="341"/>
      <c r="L48" s="342"/>
    </row>
    <row r="49" spans="1:12" ht="15" x14ac:dyDescent="0.25">
      <c r="A49" s="398"/>
      <c r="B49" s="383"/>
      <c r="C49" s="936" t="s">
        <v>269</v>
      </c>
      <c r="D49" s="937"/>
      <c r="E49" s="380">
        <f>E22</f>
        <v>10000</v>
      </c>
      <c r="F49" s="380">
        <f t="shared" ref="F49:I49" si="5">F22</f>
        <v>0</v>
      </c>
      <c r="G49" s="381">
        <f t="shared" si="5"/>
        <v>10000</v>
      </c>
      <c r="H49" s="380">
        <f t="shared" si="5"/>
        <v>0</v>
      </c>
      <c r="I49" s="380">
        <f t="shared" si="5"/>
        <v>0</v>
      </c>
      <c r="J49" s="382">
        <f t="shared" si="4"/>
        <v>-10000</v>
      </c>
      <c r="K49" s="341"/>
      <c r="L49" s="342"/>
    </row>
    <row r="50" spans="1:12" ht="33.75" customHeight="1" x14ac:dyDescent="0.25">
      <c r="A50" s="398"/>
      <c r="B50" s="383"/>
      <c r="C50" s="936" t="s">
        <v>270</v>
      </c>
      <c r="D50" s="937"/>
      <c r="E50" s="380">
        <f>E24</f>
        <v>3726000</v>
      </c>
      <c r="F50" s="380">
        <f t="shared" ref="F50:I50" si="6">F24</f>
        <v>0</v>
      </c>
      <c r="G50" s="381">
        <f t="shared" si="6"/>
        <v>3726000</v>
      </c>
      <c r="H50" s="380">
        <f t="shared" si="6"/>
        <v>7361</v>
      </c>
      <c r="I50" s="380">
        <f t="shared" si="6"/>
        <v>1021549</v>
      </c>
      <c r="J50" s="382">
        <f t="shared" si="4"/>
        <v>-2704451</v>
      </c>
      <c r="K50" s="341"/>
      <c r="L50" s="342"/>
    </row>
    <row r="51" spans="1:12" s="356" customFormat="1" ht="15" x14ac:dyDescent="0.25">
      <c r="A51" s="407"/>
      <c r="B51" s="408"/>
      <c r="C51" s="409"/>
      <c r="D51" s="410"/>
      <c r="E51" s="411"/>
      <c r="F51" s="411"/>
      <c r="G51" s="412"/>
      <c r="H51" s="411"/>
      <c r="I51" s="411"/>
      <c r="J51" s="413"/>
      <c r="K51" s="354"/>
      <c r="L51" s="355"/>
    </row>
    <row r="52" spans="1:12" ht="15" x14ac:dyDescent="0.25">
      <c r="A52" s="398"/>
      <c r="B52" s="399" t="s">
        <v>277</v>
      </c>
      <c r="C52" s="383"/>
      <c r="D52" s="404"/>
      <c r="E52" s="401">
        <f>+E53</f>
        <v>0</v>
      </c>
      <c r="F52" s="401">
        <f>+F53</f>
        <v>0</v>
      </c>
      <c r="G52" s="392">
        <f>+G53</f>
        <v>0</v>
      </c>
      <c r="H52" s="401">
        <f>+H53</f>
        <v>0</v>
      </c>
      <c r="I52" s="401">
        <f>+I53</f>
        <v>0</v>
      </c>
      <c r="J52" s="402">
        <f t="shared" si="4"/>
        <v>0</v>
      </c>
      <c r="K52" s="341"/>
      <c r="L52" s="342"/>
    </row>
    <row r="53" spans="1:12" ht="15" x14ac:dyDescent="0.25">
      <c r="A53" s="398"/>
      <c r="B53" s="383"/>
      <c r="C53" s="936" t="s">
        <v>271</v>
      </c>
      <c r="D53" s="937"/>
      <c r="E53" s="380">
        <v>0</v>
      </c>
      <c r="F53" s="380">
        <v>0</v>
      </c>
      <c r="G53" s="381">
        <f t="shared" ref="G53" si="7">+E53+F53</f>
        <v>0</v>
      </c>
      <c r="H53" s="380">
        <v>0</v>
      </c>
      <c r="I53" s="380">
        <v>0</v>
      </c>
      <c r="J53" s="382">
        <f t="shared" si="4"/>
        <v>0</v>
      </c>
      <c r="K53" s="341"/>
      <c r="L53" s="342"/>
    </row>
    <row r="54" spans="1:12" ht="15" x14ac:dyDescent="0.25">
      <c r="A54" s="398"/>
      <c r="B54" s="414"/>
      <c r="C54" s="414"/>
      <c r="D54" s="415"/>
      <c r="E54" s="387"/>
      <c r="F54" s="387"/>
      <c r="G54" s="388"/>
      <c r="H54" s="387"/>
      <c r="I54" s="387"/>
      <c r="J54" s="389"/>
      <c r="K54" s="341"/>
      <c r="L54" s="342"/>
    </row>
    <row r="55" spans="1:12" ht="12" customHeight="1" x14ac:dyDescent="0.25">
      <c r="A55" s="407"/>
      <c r="B55" s="416"/>
      <c r="C55" s="416"/>
      <c r="D55" s="417" t="s">
        <v>272</v>
      </c>
      <c r="E55" s="392">
        <f>+E35+E36+E37+E38+E41+E44+E45+E47+E52</f>
        <v>3736000</v>
      </c>
      <c r="F55" s="392">
        <f t="shared" ref="F55:I55" si="8">+F35+F36+F37+F38+F41+F44+F45+F47+F52</f>
        <v>0</v>
      </c>
      <c r="G55" s="392">
        <f t="shared" si="8"/>
        <v>3736000</v>
      </c>
      <c r="H55" s="392">
        <f t="shared" si="8"/>
        <v>7361</v>
      </c>
      <c r="I55" s="392">
        <f t="shared" si="8"/>
        <v>1021549</v>
      </c>
      <c r="J55" s="938">
        <f>+J34+J47+J52</f>
        <v>-2714451</v>
      </c>
      <c r="K55" s="341"/>
      <c r="L55" s="342"/>
    </row>
    <row r="56" spans="1:12" ht="15" x14ac:dyDescent="0.25">
      <c r="A56" s="398"/>
      <c r="B56" s="418"/>
      <c r="C56" s="418"/>
      <c r="D56" s="394"/>
      <c r="E56" s="395"/>
      <c r="F56" s="395"/>
      <c r="G56" s="395"/>
      <c r="H56" s="940" t="s">
        <v>273</v>
      </c>
      <c r="I56" s="941"/>
      <c r="J56" s="939"/>
      <c r="K56" s="341"/>
      <c r="L56" s="342"/>
    </row>
    <row r="57" spans="1:12" x14ac:dyDescent="0.2">
      <c r="A57" s="346"/>
      <c r="B57" s="935"/>
      <c r="C57" s="935"/>
      <c r="D57" s="935"/>
      <c r="E57" s="935"/>
      <c r="F57" s="935"/>
      <c r="G57" s="935"/>
      <c r="H57" s="935"/>
      <c r="I57" s="935"/>
      <c r="J57" s="935"/>
      <c r="K57" s="341"/>
      <c r="L57" s="342"/>
    </row>
    <row r="58" spans="1:12" x14ac:dyDescent="0.2">
      <c r="B58" s="340"/>
      <c r="C58" s="340"/>
      <c r="D58" s="340"/>
      <c r="E58" s="340"/>
      <c r="F58" s="340"/>
      <c r="G58" s="340"/>
      <c r="H58" s="340"/>
      <c r="I58" s="340"/>
      <c r="J58" s="340"/>
    </row>
    <row r="59" spans="1:12" x14ac:dyDescent="0.2">
      <c r="B59" s="340"/>
      <c r="C59" s="340"/>
      <c r="D59" s="340"/>
      <c r="E59" s="340"/>
      <c r="F59" s="340"/>
      <c r="G59" s="340"/>
      <c r="H59" s="340"/>
      <c r="I59" s="340"/>
      <c r="J59" s="340"/>
    </row>
  </sheetData>
  <sheetProtection formatCells="0"/>
  <mergeCells count="41">
    <mergeCell ref="B8:D10"/>
    <mergeCell ref="E8:I8"/>
    <mergeCell ref="J8:J9"/>
    <mergeCell ref="B2:J2"/>
    <mergeCell ref="B3:J3"/>
    <mergeCell ref="B4:J4"/>
    <mergeCell ref="B5:J5"/>
    <mergeCell ref="B6:J6"/>
    <mergeCell ref="B23:D23"/>
    <mergeCell ref="B12:D12"/>
    <mergeCell ref="B13:D13"/>
    <mergeCell ref="B14:D14"/>
    <mergeCell ref="B15:D15"/>
    <mergeCell ref="B16:D16"/>
    <mergeCell ref="C17:D17"/>
    <mergeCell ref="C18:D18"/>
    <mergeCell ref="B19:D19"/>
    <mergeCell ref="C20:D20"/>
    <mergeCell ref="C21:D21"/>
    <mergeCell ref="B22:D22"/>
    <mergeCell ref="C44:D44"/>
    <mergeCell ref="B24:D24"/>
    <mergeCell ref="B25:D25"/>
    <mergeCell ref="J27:J28"/>
    <mergeCell ref="H28:I28"/>
    <mergeCell ref="B30:D32"/>
    <mergeCell ref="E30:I30"/>
    <mergeCell ref="J30:J31"/>
    <mergeCell ref="C35:D35"/>
    <mergeCell ref="C36:D36"/>
    <mergeCell ref="C37:D37"/>
    <mergeCell ref="C38:D38"/>
    <mergeCell ref="C41:D41"/>
    <mergeCell ref="B57:J57"/>
    <mergeCell ref="C45:D45"/>
    <mergeCell ref="C48:D48"/>
    <mergeCell ref="C49:D49"/>
    <mergeCell ref="C50:D50"/>
    <mergeCell ref="C53:D53"/>
    <mergeCell ref="J55:J56"/>
    <mergeCell ref="H56:I56"/>
  </mergeCells>
  <pageMargins left="1.1299999999999999" right="0.47244094488188981" top="0.51" bottom="0.53" header="0.31496062992125984" footer="0.31496062992125984"/>
  <pageSetup scale="6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6"/>
  <sheetViews>
    <sheetView topLeftCell="A4" workbookViewId="0">
      <selection activeCell="F29" sqref="F29"/>
    </sheetView>
  </sheetViews>
  <sheetFormatPr baseColWidth="10" defaultRowHeight="15" x14ac:dyDescent="0.25"/>
  <cols>
    <col min="1" max="1" width="2.28515625" style="419" customWidth="1"/>
    <col min="2" max="2" width="3.28515625" style="428" customWidth="1"/>
    <col min="3" max="3" width="60.5703125" style="428" customWidth="1"/>
    <col min="4" max="9" width="16.7109375" style="428" customWidth="1"/>
    <col min="10" max="10" width="2.7109375" style="419" customWidth="1"/>
    <col min="11" max="11" width="10.85546875" style="426" customWidth="1"/>
    <col min="12" max="16384" width="11.42578125" style="426"/>
  </cols>
  <sheetData>
    <row r="1" spans="1:11" s="419" customFormat="1" x14ac:dyDescent="0.25">
      <c r="B1" s="427"/>
      <c r="C1" s="427"/>
      <c r="D1" s="427"/>
      <c r="E1" s="427"/>
      <c r="F1" s="427"/>
      <c r="G1" s="427"/>
      <c r="H1" s="427"/>
      <c r="I1" s="427"/>
    </row>
    <row r="2" spans="1:11" s="423" customFormat="1" ht="15.75" x14ac:dyDescent="0.25">
      <c r="A2" s="420"/>
      <c r="B2" s="953" t="s">
        <v>249</v>
      </c>
      <c r="C2" s="953"/>
      <c r="D2" s="953"/>
      <c r="E2" s="953"/>
      <c r="F2" s="953"/>
      <c r="G2" s="953"/>
      <c r="H2" s="953"/>
      <c r="I2" s="953"/>
      <c r="J2" s="421"/>
      <c r="K2" s="422"/>
    </row>
    <row r="3" spans="1:11" s="423" customFormat="1" ht="15.75" x14ac:dyDescent="0.25">
      <c r="A3" s="420"/>
      <c r="B3" s="954" t="str">
        <f>II.1EAI!B3</f>
        <v>PRIMER INFORME TRIMESTRAL DEL GASTO PÚBLICO 2018</v>
      </c>
      <c r="C3" s="954"/>
      <c r="D3" s="954"/>
      <c r="E3" s="954"/>
      <c r="F3" s="954"/>
      <c r="G3" s="954"/>
      <c r="H3" s="954"/>
      <c r="I3" s="954"/>
      <c r="J3" s="421"/>
      <c r="K3" s="422"/>
    </row>
    <row r="4" spans="1:11" s="423" customFormat="1" ht="15.75" x14ac:dyDescent="0.25">
      <c r="A4" s="420"/>
      <c r="B4" s="954" t="str">
        <f>II.1EAI!B4</f>
        <v>INSTITUTO VERACRUZANO DE DESARROLLO MUNICIPAL</v>
      </c>
      <c r="C4" s="954"/>
      <c r="D4" s="954"/>
      <c r="E4" s="954"/>
      <c r="F4" s="954"/>
      <c r="G4" s="954"/>
      <c r="H4" s="954"/>
      <c r="I4" s="954"/>
      <c r="J4" s="421"/>
      <c r="K4" s="422"/>
    </row>
    <row r="5" spans="1:11" s="423" customFormat="1" ht="15.75" x14ac:dyDescent="0.25">
      <c r="A5" s="420"/>
      <c r="B5" s="954" t="s">
        <v>278</v>
      </c>
      <c r="C5" s="954"/>
      <c r="D5" s="954"/>
      <c r="E5" s="954"/>
      <c r="F5" s="954"/>
      <c r="G5" s="954"/>
      <c r="H5" s="954"/>
      <c r="I5" s="954"/>
      <c r="J5" s="421"/>
      <c r="K5" s="422"/>
    </row>
    <row r="6" spans="1:11" s="423" customFormat="1" ht="15.75" x14ac:dyDescent="0.25">
      <c r="A6" s="420"/>
      <c r="B6" s="954" t="s">
        <v>279</v>
      </c>
      <c r="C6" s="954"/>
      <c r="D6" s="954"/>
      <c r="E6" s="954"/>
      <c r="F6" s="954"/>
      <c r="G6" s="954"/>
      <c r="H6" s="954"/>
      <c r="I6" s="954"/>
      <c r="J6" s="421"/>
      <c r="K6" s="422"/>
    </row>
    <row r="7" spans="1:11" s="423" customFormat="1" ht="15.75" x14ac:dyDescent="0.25">
      <c r="A7" s="420"/>
      <c r="B7" s="955" t="str">
        <f>II.1EAI!B6</f>
        <v>Del 1 de Enero al 31 de marzo de 2018</v>
      </c>
      <c r="C7" s="955"/>
      <c r="D7" s="955"/>
      <c r="E7" s="955"/>
      <c r="F7" s="955"/>
      <c r="G7" s="955"/>
      <c r="H7" s="955"/>
      <c r="I7" s="955"/>
      <c r="J7" s="421"/>
      <c r="K7" s="422"/>
    </row>
    <row r="8" spans="1:11" s="419" customFormat="1" ht="15.75" x14ac:dyDescent="0.25">
      <c r="B8" s="701"/>
      <c r="C8" s="701"/>
      <c r="D8" s="701"/>
      <c r="E8" s="701"/>
      <c r="F8" s="701"/>
      <c r="G8" s="701"/>
      <c r="H8" s="701"/>
      <c r="I8" s="701"/>
      <c r="J8" s="424"/>
      <c r="K8" s="424"/>
    </row>
    <row r="9" spans="1:11" ht="15.75" x14ac:dyDescent="0.25">
      <c r="B9" s="956" t="s">
        <v>0</v>
      </c>
      <c r="C9" s="957"/>
      <c r="D9" s="958" t="s">
        <v>280</v>
      </c>
      <c r="E9" s="958"/>
      <c r="F9" s="958"/>
      <c r="G9" s="958"/>
      <c r="H9" s="958"/>
      <c r="I9" s="959" t="s">
        <v>281</v>
      </c>
      <c r="J9" s="424"/>
      <c r="K9" s="425"/>
    </row>
    <row r="10" spans="1:11" ht="31.5" x14ac:dyDescent="0.25">
      <c r="B10" s="956"/>
      <c r="C10" s="957"/>
      <c r="D10" s="742" t="s">
        <v>282</v>
      </c>
      <c r="E10" s="742" t="s">
        <v>283</v>
      </c>
      <c r="F10" s="742" t="s">
        <v>256</v>
      </c>
      <c r="G10" s="742" t="s">
        <v>257</v>
      </c>
      <c r="H10" s="742" t="s">
        <v>284</v>
      </c>
      <c r="I10" s="959"/>
      <c r="J10" s="424"/>
      <c r="K10" s="425"/>
    </row>
    <row r="11" spans="1:11" ht="15.75" x14ac:dyDescent="0.25">
      <c r="B11" s="956"/>
      <c r="C11" s="957"/>
      <c r="D11" s="742">
        <v>1</v>
      </c>
      <c r="E11" s="742">
        <v>2</v>
      </c>
      <c r="F11" s="742" t="s">
        <v>285</v>
      </c>
      <c r="G11" s="742">
        <v>4</v>
      </c>
      <c r="H11" s="742">
        <v>5</v>
      </c>
      <c r="I11" s="743" t="s">
        <v>286</v>
      </c>
      <c r="J11" s="424"/>
      <c r="K11" s="425"/>
    </row>
    <row r="12" spans="1:11" x14ac:dyDescent="0.25">
      <c r="B12" s="470"/>
      <c r="C12" s="471"/>
      <c r="D12" s="472"/>
      <c r="E12" s="472"/>
      <c r="F12" s="472"/>
      <c r="G12" s="472"/>
      <c r="H12" s="472"/>
      <c r="I12" s="473"/>
      <c r="J12" s="424"/>
      <c r="K12" s="425"/>
    </row>
    <row r="13" spans="1:11" x14ac:dyDescent="0.25">
      <c r="B13" s="474"/>
      <c r="C13" s="475" t="s">
        <v>287</v>
      </c>
      <c r="D13" s="476">
        <v>3736000</v>
      </c>
      <c r="E13" s="476">
        <v>0</v>
      </c>
      <c r="F13" s="477">
        <f>D13+E13</f>
        <v>3736000</v>
      </c>
      <c r="G13" s="476">
        <f>945379+2107134</f>
        <v>3052513</v>
      </c>
      <c r="H13" s="476">
        <v>917199</v>
      </c>
      <c r="I13" s="478">
        <f>F13-G13</f>
        <v>683487</v>
      </c>
      <c r="J13" s="424"/>
      <c r="K13" s="425"/>
    </row>
    <row r="14" spans="1:11" hidden="1" x14ac:dyDescent="0.25">
      <c r="B14" s="474"/>
      <c r="C14" s="475" t="s">
        <v>288</v>
      </c>
      <c r="D14" s="476"/>
      <c r="E14" s="476"/>
      <c r="F14" s="476">
        <f t="shared" ref="F14:F21" si="0">+D14+E14</f>
        <v>0</v>
      </c>
      <c r="G14" s="476"/>
      <c r="H14" s="476"/>
      <c r="I14" s="479">
        <f t="shared" ref="I14:I21" si="1">+F14-G14</f>
        <v>0</v>
      </c>
      <c r="J14" s="424"/>
      <c r="K14" s="425"/>
    </row>
    <row r="15" spans="1:11" hidden="1" x14ac:dyDescent="0.25">
      <c r="B15" s="474"/>
      <c r="C15" s="475" t="s">
        <v>289</v>
      </c>
      <c r="D15" s="476"/>
      <c r="E15" s="476"/>
      <c r="F15" s="476">
        <f t="shared" si="0"/>
        <v>0</v>
      </c>
      <c r="G15" s="476"/>
      <c r="H15" s="476"/>
      <c r="I15" s="479">
        <f t="shared" si="1"/>
        <v>0</v>
      </c>
      <c r="J15" s="424"/>
      <c r="K15" s="425"/>
    </row>
    <row r="16" spans="1:11" hidden="1" x14ac:dyDescent="0.25">
      <c r="B16" s="474"/>
      <c r="C16" s="475" t="s">
        <v>290</v>
      </c>
      <c r="D16" s="476"/>
      <c r="E16" s="476"/>
      <c r="F16" s="476">
        <f t="shared" si="0"/>
        <v>0</v>
      </c>
      <c r="G16" s="476"/>
      <c r="H16" s="476"/>
      <c r="I16" s="479">
        <f t="shared" si="1"/>
        <v>0</v>
      </c>
      <c r="J16" s="424"/>
      <c r="K16" s="425"/>
    </row>
    <row r="17" spans="1:11" hidden="1" x14ac:dyDescent="0.25">
      <c r="B17" s="474"/>
      <c r="C17" s="475" t="s">
        <v>291</v>
      </c>
      <c r="D17" s="476"/>
      <c r="E17" s="476"/>
      <c r="F17" s="476">
        <f t="shared" si="0"/>
        <v>0</v>
      </c>
      <c r="G17" s="476"/>
      <c r="H17" s="476"/>
      <c r="I17" s="479">
        <f t="shared" si="1"/>
        <v>0</v>
      </c>
      <c r="J17" s="424"/>
      <c r="K17" s="425"/>
    </row>
    <row r="18" spans="1:11" hidden="1" x14ac:dyDescent="0.25">
      <c r="B18" s="474"/>
      <c r="C18" s="475" t="s">
        <v>292</v>
      </c>
      <c r="D18" s="476"/>
      <c r="E18" s="476"/>
      <c r="F18" s="476">
        <f t="shared" si="0"/>
        <v>0</v>
      </c>
      <c r="G18" s="476"/>
      <c r="H18" s="476"/>
      <c r="I18" s="479">
        <f t="shared" si="1"/>
        <v>0</v>
      </c>
      <c r="J18" s="424"/>
      <c r="K18" s="425"/>
    </row>
    <row r="19" spans="1:11" hidden="1" x14ac:dyDescent="0.25">
      <c r="B19" s="474"/>
      <c r="C19" s="475" t="s">
        <v>293</v>
      </c>
      <c r="D19" s="476"/>
      <c r="E19" s="476"/>
      <c r="F19" s="476">
        <f t="shared" si="0"/>
        <v>0</v>
      </c>
      <c r="G19" s="476"/>
      <c r="H19" s="476"/>
      <c r="I19" s="479">
        <f t="shared" si="1"/>
        <v>0</v>
      </c>
      <c r="J19" s="424"/>
      <c r="K19" s="425"/>
    </row>
    <row r="20" spans="1:11" hidden="1" x14ac:dyDescent="0.25">
      <c r="B20" s="474"/>
      <c r="C20" s="475" t="s">
        <v>294</v>
      </c>
      <c r="D20" s="476"/>
      <c r="E20" s="476"/>
      <c r="F20" s="476">
        <f t="shared" si="0"/>
        <v>0</v>
      </c>
      <c r="G20" s="476"/>
      <c r="H20" s="476"/>
      <c r="I20" s="479">
        <f t="shared" si="1"/>
        <v>0</v>
      </c>
      <c r="J20" s="424"/>
      <c r="K20" s="425"/>
    </row>
    <row r="21" spans="1:11" hidden="1" x14ac:dyDescent="0.25">
      <c r="B21" s="474"/>
      <c r="C21" s="475" t="s">
        <v>295</v>
      </c>
      <c r="D21" s="476"/>
      <c r="E21" s="476"/>
      <c r="F21" s="476">
        <f t="shared" si="0"/>
        <v>0</v>
      </c>
      <c r="G21" s="476"/>
      <c r="H21" s="476"/>
      <c r="I21" s="479">
        <f t="shared" si="1"/>
        <v>0</v>
      </c>
      <c r="J21" s="424"/>
      <c r="K21" s="425"/>
    </row>
    <row r="22" spans="1:11" x14ac:dyDescent="0.25">
      <c r="B22" s="480"/>
      <c r="C22" s="481"/>
      <c r="D22" s="482"/>
      <c r="E22" s="482"/>
      <c r="F22" s="482"/>
      <c r="G22" s="482"/>
      <c r="H22" s="482"/>
      <c r="I22" s="483"/>
      <c r="J22" s="424"/>
      <c r="K22" s="425"/>
    </row>
    <row r="23" spans="1:11" s="363" customFormat="1" x14ac:dyDescent="0.25">
      <c r="A23" s="360"/>
      <c r="B23" s="484"/>
      <c r="C23" s="485" t="s">
        <v>296</v>
      </c>
      <c r="D23" s="486">
        <f t="shared" ref="D23:I23" si="2">SUM(D13:D21)</f>
        <v>3736000</v>
      </c>
      <c r="E23" s="486">
        <f t="shared" si="2"/>
        <v>0</v>
      </c>
      <c r="F23" s="486">
        <f t="shared" si="2"/>
        <v>3736000</v>
      </c>
      <c r="G23" s="486">
        <f t="shared" si="2"/>
        <v>3052513</v>
      </c>
      <c r="H23" s="486">
        <f t="shared" si="2"/>
        <v>917199</v>
      </c>
      <c r="I23" s="487">
        <f t="shared" si="2"/>
        <v>683487</v>
      </c>
      <c r="J23" s="361"/>
      <c r="K23" s="362"/>
    </row>
    <row r="24" spans="1:11" x14ac:dyDescent="0.25">
      <c r="B24" s="427"/>
      <c r="C24" s="427"/>
      <c r="D24" s="427"/>
      <c r="E24" s="427"/>
      <c r="F24" s="427" t="str">
        <f>IF(F23=II.1EAI!G55," ","NO CUADRA VS MODIFICADO INGRESOS")</f>
        <v xml:space="preserve"> </v>
      </c>
      <c r="G24" s="427"/>
      <c r="H24" s="427"/>
      <c r="I24" s="427"/>
    </row>
    <row r="25" spans="1:11" x14ac:dyDescent="0.25">
      <c r="B25" s="427"/>
      <c r="C25" s="427"/>
      <c r="D25" s="427"/>
      <c r="E25" s="427"/>
      <c r="F25" s="427"/>
      <c r="G25" s="427"/>
      <c r="H25" s="427"/>
      <c r="I25" s="427"/>
    </row>
    <row r="26" spans="1:11" x14ac:dyDescent="0.25">
      <c r="B26" s="427"/>
      <c r="C26" s="427"/>
      <c r="D26" s="427"/>
      <c r="E26" s="427"/>
      <c r="F26" s="427"/>
      <c r="G26" s="427"/>
      <c r="H26" s="427"/>
      <c r="I26" s="427"/>
    </row>
  </sheetData>
  <sheetProtection formatCells="0"/>
  <mergeCells count="9">
    <mergeCell ref="B9:C11"/>
    <mergeCell ref="D9:H9"/>
    <mergeCell ref="I9:I10"/>
    <mergeCell ref="B2:I2"/>
    <mergeCell ref="B3:I3"/>
    <mergeCell ref="B4:I4"/>
    <mergeCell ref="B5:I5"/>
    <mergeCell ref="B6:I6"/>
    <mergeCell ref="B7:I7"/>
  </mergeCells>
  <pageMargins left="0.71" right="0.53" top="0.75" bottom="0.75" header="0.3" footer="0.3"/>
  <pageSetup scale="6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K93"/>
  <sheetViews>
    <sheetView zoomScaleNormal="100" workbookViewId="0">
      <selection activeCell="G16" sqref="G16"/>
    </sheetView>
  </sheetViews>
  <sheetFormatPr baseColWidth="10" defaultRowHeight="15" x14ac:dyDescent="0.25"/>
  <cols>
    <col min="1" max="1" width="2.7109375" style="419" customWidth="1"/>
    <col min="2" max="2" width="4.5703125" style="428" customWidth="1"/>
    <col min="3" max="3" width="76.85546875" style="428" customWidth="1"/>
    <col min="4" max="9" width="15.5703125" style="428" customWidth="1"/>
    <col min="10" max="10" width="3.7109375" style="424" customWidth="1"/>
    <col min="11" max="11" width="11.42578125" style="423"/>
    <col min="12" max="16384" width="11.42578125" style="426"/>
  </cols>
  <sheetData>
    <row r="1" spans="1:11" s="423" customFormat="1" ht="15.75" x14ac:dyDescent="0.25">
      <c r="A1" s="421"/>
      <c r="B1" s="953" t="s">
        <v>249</v>
      </c>
      <c r="C1" s="953"/>
      <c r="D1" s="953"/>
      <c r="E1" s="953"/>
      <c r="F1" s="953"/>
      <c r="G1" s="953"/>
      <c r="H1" s="953"/>
      <c r="I1" s="962"/>
      <c r="J1" s="421"/>
    </row>
    <row r="2" spans="1:11" s="423" customFormat="1" ht="15.75" x14ac:dyDescent="0.25">
      <c r="A2" s="421"/>
      <c r="B2" s="954" t="str">
        <f>II.2CAdmon!B3</f>
        <v>PRIMER INFORME TRIMESTRAL DEL GASTO PÚBLICO 2018</v>
      </c>
      <c r="C2" s="954"/>
      <c r="D2" s="954"/>
      <c r="E2" s="954"/>
      <c r="F2" s="954"/>
      <c r="G2" s="954"/>
      <c r="H2" s="954"/>
      <c r="I2" s="963"/>
      <c r="J2" s="421"/>
    </row>
    <row r="3" spans="1:11" s="423" customFormat="1" ht="15.75" x14ac:dyDescent="0.25">
      <c r="A3" s="421"/>
      <c r="B3" s="954" t="str">
        <f>II.2CAdmon!B4</f>
        <v>INSTITUTO VERACRUZANO DE DESARROLLO MUNICIPAL</v>
      </c>
      <c r="C3" s="954"/>
      <c r="D3" s="954"/>
      <c r="E3" s="954"/>
      <c r="F3" s="954"/>
      <c r="G3" s="954"/>
      <c r="H3" s="954"/>
      <c r="I3" s="963"/>
      <c r="J3" s="421"/>
    </row>
    <row r="4" spans="1:11" s="423" customFormat="1" ht="15.75" x14ac:dyDescent="0.25">
      <c r="A4" s="421"/>
      <c r="B4" s="954" t="s">
        <v>278</v>
      </c>
      <c r="C4" s="954"/>
      <c r="D4" s="954"/>
      <c r="E4" s="954"/>
      <c r="F4" s="954"/>
      <c r="G4" s="954"/>
      <c r="H4" s="954"/>
      <c r="I4" s="963"/>
      <c r="J4" s="421"/>
    </row>
    <row r="5" spans="1:11" s="423" customFormat="1" ht="15.75" x14ac:dyDescent="0.25">
      <c r="A5" s="421"/>
      <c r="B5" s="954" t="s">
        <v>297</v>
      </c>
      <c r="C5" s="954"/>
      <c r="D5" s="954"/>
      <c r="E5" s="954"/>
      <c r="F5" s="954"/>
      <c r="G5" s="954"/>
      <c r="H5" s="954"/>
      <c r="I5" s="963"/>
      <c r="J5" s="421"/>
    </row>
    <row r="6" spans="1:11" s="423" customFormat="1" ht="15.75" x14ac:dyDescent="0.25">
      <c r="A6" s="421"/>
      <c r="B6" s="955" t="str">
        <f>II.2CAdmon!B7</f>
        <v>Del 1 de Enero al 31 de marzo de 2018</v>
      </c>
      <c r="C6" s="955"/>
      <c r="D6" s="955"/>
      <c r="E6" s="955"/>
      <c r="F6" s="955"/>
      <c r="G6" s="955"/>
      <c r="H6" s="955"/>
      <c r="I6" s="961"/>
      <c r="J6" s="421"/>
    </row>
    <row r="7" spans="1:11" s="420" customFormat="1" ht="6.75" customHeight="1" x14ac:dyDescent="0.25">
      <c r="A7" s="421"/>
      <c r="B7" s="696"/>
      <c r="C7" s="696"/>
      <c r="D7" s="696"/>
      <c r="E7" s="696"/>
      <c r="F7" s="696"/>
      <c r="G7" s="696"/>
      <c r="H7" s="696"/>
      <c r="I7" s="696"/>
      <c r="J7" s="421"/>
    </row>
    <row r="8" spans="1:11" s="423" customFormat="1" ht="15.75" x14ac:dyDescent="0.25">
      <c r="A8" s="421"/>
      <c r="B8" s="956" t="s">
        <v>0</v>
      </c>
      <c r="C8" s="957"/>
      <c r="D8" s="958" t="s">
        <v>280</v>
      </c>
      <c r="E8" s="958"/>
      <c r="F8" s="958"/>
      <c r="G8" s="958"/>
      <c r="H8" s="958"/>
      <c r="I8" s="959" t="s">
        <v>281</v>
      </c>
      <c r="J8" s="421"/>
    </row>
    <row r="9" spans="1:11" s="423" customFormat="1" ht="31.5" x14ac:dyDescent="0.25">
      <c r="A9" s="421"/>
      <c r="B9" s="956"/>
      <c r="C9" s="957"/>
      <c r="D9" s="702" t="s">
        <v>282</v>
      </c>
      <c r="E9" s="702" t="s">
        <v>283</v>
      </c>
      <c r="F9" s="702" t="s">
        <v>256</v>
      </c>
      <c r="G9" s="702" t="s">
        <v>257</v>
      </c>
      <c r="H9" s="702" t="s">
        <v>284</v>
      </c>
      <c r="I9" s="959"/>
      <c r="J9" s="421"/>
    </row>
    <row r="10" spans="1:11" s="423" customFormat="1" ht="11.25" customHeight="1" x14ac:dyDescent="0.25">
      <c r="A10" s="421"/>
      <c r="B10" s="956"/>
      <c r="C10" s="957"/>
      <c r="D10" s="702">
        <v>1</v>
      </c>
      <c r="E10" s="702">
        <v>2</v>
      </c>
      <c r="F10" s="702" t="s">
        <v>285</v>
      </c>
      <c r="G10" s="702">
        <v>4</v>
      </c>
      <c r="H10" s="702">
        <v>5</v>
      </c>
      <c r="I10" s="703" t="s">
        <v>286</v>
      </c>
      <c r="J10" s="421"/>
    </row>
    <row r="11" spans="1:11" x14ac:dyDescent="0.25">
      <c r="A11" s="424"/>
      <c r="B11" s="960" t="s">
        <v>168</v>
      </c>
      <c r="C11" s="960"/>
      <c r="D11" s="490">
        <f>SUM(D12:D18)</f>
        <v>2937308</v>
      </c>
      <c r="E11" s="490">
        <f>SUM(E12:E18)</f>
        <v>0</v>
      </c>
      <c r="F11" s="490">
        <f>+D11+E11</f>
        <v>2937308</v>
      </c>
      <c r="G11" s="490">
        <f>SUM(G12:G18)</f>
        <v>2937308</v>
      </c>
      <c r="H11" s="490">
        <f t="shared" ref="H11" si="0">SUM(H12:H18)</f>
        <v>830288</v>
      </c>
      <c r="I11" s="496">
        <f>+F11-G11</f>
        <v>0</v>
      </c>
    </row>
    <row r="12" spans="1:11" x14ac:dyDescent="0.25">
      <c r="A12" s="424"/>
      <c r="B12" s="492"/>
      <c r="C12" s="493" t="s">
        <v>298</v>
      </c>
      <c r="D12" s="494">
        <v>0</v>
      </c>
      <c r="E12" s="494">
        <v>0</v>
      </c>
      <c r="F12" s="495">
        <f t="shared" ref="F12:F75" si="1">+D12+E12</f>
        <v>0</v>
      </c>
      <c r="G12" s="494">
        <v>0</v>
      </c>
      <c r="H12" s="494">
        <v>0</v>
      </c>
      <c r="I12" s="496">
        <f t="shared" ref="I12:I29" si="2">+F12-G12</f>
        <v>0</v>
      </c>
      <c r="K12" s="423">
        <v>11</v>
      </c>
    </row>
    <row r="13" spans="1:11" x14ac:dyDescent="0.25">
      <c r="A13" s="424"/>
      <c r="B13" s="492"/>
      <c r="C13" s="493" t="s">
        <v>299</v>
      </c>
      <c r="D13" s="494">
        <v>0</v>
      </c>
      <c r="E13" s="494">
        <v>0</v>
      </c>
      <c r="F13" s="495">
        <f t="shared" si="1"/>
        <v>0</v>
      </c>
      <c r="G13" s="494">
        <v>0</v>
      </c>
      <c r="H13" s="494">
        <v>0</v>
      </c>
      <c r="I13" s="496">
        <f t="shared" si="2"/>
        <v>0</v>
      </c>
      <c r="K13" s="423">
        <v>12</v>
      </c>
    </row>
    <row r="14" spans="1:11" x14ac:dyDescent="0.25">
      <c r="A14" s="424"/>
      <c r="B14" s="492"/>
      <c r="C14" s="493" t="s">
        <v>300</v>
      </c>
      <c r="D14" s="494">
        <v>0</v>
      </c>
      <c r="E14" s="494">
        <v>179524</v>
      </c>
      <c r="F14" s="495">
        <f t="shared" si="1"/>
        <v>179524</v>
      </c>
      <c r="G14" s="494">
        <v>179524</v>
      </c>
      <c r="H14" s="494">
        <v>179524</v>
      </c>
      <c r="I14" s="496">
        <f t="shared" si="2"/>
        <v>0</v>
      </c>
      <c r="K14" s="423">
        <v>13</v>
      </c>
    </row>
    <row r="15" spans="1:11" x14ac:dyDescent="0.25">
      <c r="A15" s="424"/>
      <c r="B15" s="492"/>
      <c r="C15" s="493" t="s">
        <v>301</v>
      </c>
      <c r="D15" s="494">
        <v>84610</v>
      </c>
      <c r="E15" s="494">
        <v>7987</v>
      </c>
      <c r="F15" s="495">
        <f t="shared" si="1"/>
        <v>92597</v>
      </c>
      <c r="G15" s="494">
        <f>23969+68628</f>
        <v>92597</v>
      </c>
      <c r="H15" s="494">
        <v>23970</v>
      </c>
      <c r="I15" s="496">
        <f t="shared" si="2"/>
        <v>0</v>
      </c>
      <c r="K15" s="423">
        <f>K14+1</f>
        <v>14</v>
      </c>
    </row>
    <row r="16" spans="1:11" x14ac:dyDescent="0.25">
      <c r="A16" s="424"/>
      <c r="B16" s="492"/>
      <c r="C16" s="493" t="s">
        <v>302</v>
      </c>
      <c r="D16" s="494">
        <v>2852698</v>
      </c>
      <c r="E16" s="494">
        <v>-187511</v>
      </c>
      <c r="F16" s="495">
        <f t="shared" si="1"/>
        <v>2665187</v>
      </c>
      <c r="G16" s="494">
        <f>626793+2038394</f>
        <v>2665187</v>
      </c>
      <c r="H16" s="494">
        <v>626794</v>
      </c>
      <c r="I16" s="496">
        <f t="shared" si="2"/>
        <v>0</v>
      </c>
      <c r="K16" s="423">
        <f t="shared" ref="K16:K18" si="3">K15+1</f>
        <v>15</v>
      </c>
    </row>
    <row r="17" spans="1:11" x14ac:dyDescent="0.25">
      <c r="A17" s="424"/>
      <c r="B17" s="492"/>
      <c r="C17" s="493" t="s">
        <v>303</v>
      </c>
      <c r="D17" s="494">
        <v>0</v>
      </c>
      <c r="E17" s="494">
        <v>0</v>
      </c>
      <c r="F17" s="495">
        <f t="shared" si="1"/>
        <v>0</v>
      </c>
      <c r="G17" s="494">
        <v>0</v>
      </c>
      <c r="H17" s="494">
        <v>0</v>
      </c>
      <c r="I17" s="496">
        <f t="shared" si="2"/>
        <v>0</v>
      </c>
      <c r="K17" s="423">
        <f t="shared" si="3"/>
        <v>16</v>
      </c>
    </row>
    <row r="18" spans="1:11" x14ac:dyDescent="0.25">
      <c r="A18" s="424"/>
      <c r="B18" s="492"/>
      <c r="C18" s="493" t="s">
        <v>304</v>
      </c>
      <c r="D18" s="494">
        <v>0</v>
      </c>
      <c r="E18" s="494">
        <v>0</v>
      </c>
      <c r="F18" s="495">
        <f t="shared" si="1"/>
        <v>0</v>
      </c>
      <c r="G18" s="494">
        <v>0</v>
      </c>
      <c r="H18" s="494">
        <v>0</v>
      </c>
      <c r="I18" s="496">
        <f t="shared" si="2"/>
        <v>0</v>
      </c>
      <c r="K18" s="423">
        <f t="shared" si="3"/>
        <v>17</v>
      </c>
    </row>
    <row r="19" spans="1:11" x14ac:dyDescent="0.25">
      <c r="A19" s="424"/>
      <c r="B19" s="960" t="s">
        <v>8</v>
      </c>
      <c r="C19" s="960"/>
      <c r="D19" s="490">
        <f>SUM(D20:D28)</f>
        <v>174522</v>
      </c>
      <c r="E19" s="490">
        <f>SUM(E20:E28)</f>
        <v>0</v>
      </c>
      <c r="F19" s="490">
        <f t="shared" si="1"/>
        <v>174522</v>
      </c>
      <c r="G19" s="490">
        <f>SUM(G20:G28)</f>
        <v>25903</v>
      </c>
      <c r="H19" s="490">
        <f t="shared" ref="H19" si="4">SUM(H20:H28)</f>
        <v>25903</v>
      </c>
      <c r="I19" s="496">
        <f t="shared" si="2"/>
        <v>148619</v>
      </c>
    </row>
    <row r="20" spans="1:11" x14ac:dyDescent="0.25">
      <c r="A20" s="424"/>
      <c r="B20" s="492"/>
      <c r="C20" s="493" t="s">
        <v>305</v>
      </c>
      <c r="D20" s="494">
        <v>66122</v>
      </c>
      <c r="E20" s="494">
        <v>0</v>
      </c>
      <c r="F20" s="490">
        <f t="shared" si="1"/>
        <v>66122</v>
      </c>
      <c r="G20" s="494">
        <v>5371</v>
      </c>
      <c r="H20" s="494">
        <v>5371</v>
      </c>
      <c r="I20" s="496">
        <f t="shared" si="2"/>
        <v>60751</v>
      </c>
      <c r="K20" s="423">
        <v>21</v>
      </c>
    </row>
    <row r="21" spans="1:11" x14ac:dyDescent="0.25">
      <c r="A21" s="424"/>
      <c r="B21" s="492"/>
      <c r="C21" s="493" t="s">
        <v>306</v>
      </c>
      <c r="D21" s="494">
        <v>4800</v>
      </c>
      <c r="E21" s="494">
        <v>0</v>
      </c>
      <c r="F21" s="490">
        <f t="shared" si="1"/>
        <v>4800</v>
      </c>
      <c r="G21" s="494">
        <v>248</v>
      </c>
      <c r="H21" s="494">
        <v>248</v>
      </c>
      <c r="I21" s="496">
        <f t="shared" si="2"/>
        <v>4552</v>
      </c>
      <c r="K21" s="423">
        <v>22</v>
      </c>
    </row>
    <row r="22" spans="1:11" ht="21" customHeight="1" x14ac:dyDescent="0.25">
      <c r="A22" s="424"/>
      <c r="B22" s="492"/>
      <c r="C22" s="493" t="s">
        <v>307</v>
      </c>
      <c r="D22" s="494">
        <v>0</v>
      </c>
      <c r="E22" s="494">
        <v>0</v>
      </c>
      <c r="F22" s="490">
        <f t="shared" si="1"/>
        <v>0</v>
      </c>
      <c r="G22" s="494">
        <v>0</v>
      </c>
      <c r="H22" s="494">
        <v>0</v>
      </c>
      <c r="I22" s="496">
        <f t="shared" si="2"/>
        <v>0</v>
      </c>
      <c r="K22" s="423">
        <v>23</v>
      </c>
    </row>
    <row r="23" spans="1:11" x14ac:dyDescent="0.25">
      <c r="A23" s="424"/>
      <c r="B23" s="492"/>
      <c r="C23" s="493" t="s">
        <v>308</v>
      </c>
      <c r="D23" s="494">
        <v>0</v>
      </c>
      <c r="E23" s="494">
        <v>0</v>
      </c>
      <c r="F23" s="490">
        <f t="shared" si="1"/>
        <v>0</v>
      </c>
      <c r="G23" s="494">
        <v>0</v>
      </c>
      <c r="H23" s="494">
        <v>0</v>
      </c>
      <c r="I23" s="496">
        <f t="shared" si="2"/>
        <v>0</v>
      </c>
      <c r="K23" s="423">
        <v>24</v>
      </c>
    </row>
    <row r="24" spans="1:11" x14ac:dyDescent="0.25">
      <c r="A24" s="424"/>
      <c r="B24" s="492"/>
      <c r="C24" s="493" t="s">
        <v>309</v>
      </c>
      <c r="D24" s="494">
        <v>10000</v>
      </c>
      <c r="E24" s="494">
        <v>0</v>
      </c>
      <c r="F24" s="490">
        <f t="shared" si="1"/>
        <v>10000</v>
      </c>
      <c r="G24" s="494">
        <v>0</v>
      </c>
      <c r="H24" s="494">
        <v>0</v>
      </c>
      <c r="I24" s="496">
        <f t="shared" si="2"/>
        <v>10000</v>
      </c>
      <c r="K24" s="423">
        <v>25</v>
      </c>
    </row>
    <row r="25" spans="1:11" x14ac:dyDescent="0.25">
      <c r="A25" s="424"/>
      <c r="B25" s="492"/>
      <c r="C25" s="493" t="s">
        <v>310</v>
      </c>
      <c r="D25" s="494">
        <v>84000</v>
      </c>
      <c r="E25" s="494">
        <v>0</v>
      </c>
      <c r="F25" s="490">
        <f t="shared" si="1"/>
        <v>84000</v>
      </c>
      <c r="G25" s="494">
        <v>20284</v>
      </c>
      <c r="H25" s="494">
        <v>20284</v>
      </c>
      <c r="I25" s="496">
        <v>63716</v>
      </c>
      <c r="K25" s="423">
        <v>26</v>
      </c>
    </row>
    <row r="26" spans="1:11" x14ac:dyDescent="0.25">
      <c r="A26" s="424"/>
      <c r="B26" s="492"/>
      <c r="C26" s="493" t="s">
        <v>311</v>
      </c>
      <c r="D26" s="494">
        <v>0</v>
      </c>
      <c r="E26" s="494">
        <v>0</v>
      </c>
      <c r="F26" s="490">
        <v>0</v>
      </c>
      <c r="G26" s="494">
        <v>0</v>
      </c>
      <c r="H26" s="494">
        <v>0</v>
      </c>
      <c r="I26" s="496">
        <f t="shared" si="2"/>
        <v>0</v>
      </c>
      <c r="K26" s="423">
        <v>27</v>
      </c>
    </row>
    <row r="27" spans="1:11" x14ac:dyDescent="0.25">
      <c r="A27" s="424"/>
      <c r="B27" s="492"/>
      <c r="C27" s="493" t="s">
        <v>312</v>
      </c>
      <c r="D27" s="494">
        <v>0</v>
      </c>
      <c r="E27" s="494">
        <v>0</v>
      </c>
      <c r="F27" s="490">
        <f t="shared" si="1"/>
        <v>0</v>
      </c>
      <c r="G27" s="494">
        <v>0</v>
      </c>
      <c r="H27" s="494">
        <v>0</v>
      </c>
      <c r="I27" s="496">
        <f t="shared" si="2"/>
        <v>0</v>
      </c>
      <c r="K27" s="423">
        <v>28</v>
      </c>
    </row>
    <row r="28" spans="1:11" x14ac:dyDescent="0.25">
      <c r="A28" s="424"/>
      <c r="B28" s="492"/>
      <c r="C28" s="493" t="s">
        <v>313</v>
      </c>
      <c r="D28" s="494">
        <v>9600</v>
      </c>
      <c r="E28" s="494">
        <v>0</v>
      </c>
      <c r="F28" s="490">
        <f t="shared" si="1"/>
        <v>9600</v>
      </c>
      <c r="G28" s="494">
        <v>0</v>
      </c>
      <c r="H28" s="494">
        <v>0</v>
      </c>
      <c r="I28" s="496">
        <v>9600</v>
      </c>
      <c r="K28" s="423">
        <v>29</v>
      </c>
    </row>
    <row r="29" spans="1:11" x14ac:dyDescent="0.25">
      <c r="A29" s="424"/>
      <c r="B29" s="960" t="s">
        <v>10</v>
      </c>
      <c r="C29" s="960"/>
      <c r="D29" s="490">
        <f>SUM(D30:D38)</f>
        <v>601670</v>
      </c>
      <c r="E29" s="490">
        <f>SUM(E30:E38)</f>
        <v>0</v>
      </c>
      <c r="F29" s="490">
        <f t="shared" si="1"/>
        <v>601670</v>
      </c>
      <c r="G29" s="490">
        <f>SUM(G30:G38)</f>
        <v>88736</v>
      </c>
      <c r="H29" s="490">
        <f>SUM(H30:H38)</f>
        <v>60442</v>
      </c>
      <c r="I29" s="491">
        <f t="shared" si="2"/>
        <v>512934</v>
      </c>
    </row>
    <row r="30" spans="1:11" x14ac:dyDescent="0.25">
      <c r="A30" s="424"/>
      <c r="B30" s="492"/>
      <c r="C30" s="493" t="s">
        <v>314</v>
      </c>
      <c r="D30" s="494">
        <v>57600</v>
      </c>
      <c r="E30" s="494">
        <v>0</v>
      </c>
      <c r="F30" s="490">
        <f t="shared" si="1"/>
        <v>57600</v>
      </c>
      <c r="G30" s="494">
        <v>12940</v>
      </c>
      <c r="H30" s="494">
        <v>9444</v>
      </c>
      <c r="I30" s="496">
        <f t="shared" ref="I30:I75" si="5">+F30-G30</f>
        <v>44660</v>
      </c>
      <c r="K30" s="423">
        <v>31</v>
      </c>
    </row>
    <row r="31" spans="1:11" x14ac:dyDescent="0.25">
      <c r="A31" s="424"/>
      <c r="B31" s="492"/>
      <c r="C31" s="493" t="s">
        <v>315</v>
      </c>
      <c r="D31" s="494">
        <v>72000</v>
      </c>
      <c r="E31" s="494">
        <v>0</v>
      </c>
      <c r="F31" s="490">
        <f t="shared" si="1"/>
        <v>72000</v>
      </c>
      <c r="G31" s="494">
        <v>0</v>
      </c>
      <c r="H31" s="494">
        <v>0</v>
      </c>
      <c r="I31" s="496">
        <f t="shared" si="5"/>
        <v>72000</v>
      </c>
      <c r="K31" s="423">
        <f>K30+1</f>
        <v>32</v>
      </c>
    </row>
    <row r="32" spans="1:11" x14ac:dyDescent="0.25">
      <c r="A32" s="424"/>
      <c r="B32" s="492"/>
      <c r="C32" s="493" t="s">
        <v>316</v>
      </c>
      <c r="D32" s="494">
        <v>50000</v>
      </c>
      <c r="E32" s="494">
        <v>0</v>
      </c>
      <c r="F32" s="490">
        <f t="shared" si="1"/>
        <v>50000</v>
      </c>
      <c r="G32" s="494">
        <v>0</v>
      </c>
      <c r="H32" s="494">
        <v>0</v>
      </c>
      <c r="I32" s="496">
        <f t="shared" si="5"/>
        <v>50000</v>
      </c>
      <c r="K32" s="423">
        <f>K31+1</f>
        <v>33</v>
      </c>
    </row>
    <row r="33" spans="1:11" x14ac:dyDescent="0.25">
      <c r="A33" s="424"/>
      <c r="B33" s="492"/>
      <c r="C33" s="493" t="s">
        <v>317</v>
      </c>
      <c r="D33" s="494">
        <v>7800</v>
      </c>
      <c r="E33" s="494">
        <v>0</v>
      </c>
      <c r="F33" s="490">
        <f t="shared" si="1"/>
        <v>7800</v>
      </c>
      <c r="G33" s="494">
        <v>2098</v>
      </c>
      <c r="H33" s="494">
        <v>2098</v>
      </c>
      <c r="I33" s="496">
        <f t="shared" si="5"/>
        <v>5702</v>
      </c>
      <c r="K33" s="423">
        <f t="shared" ref="K33:K38" si="6">K32+1</f>
        <v>34</v>
      </c>
    </row>
    <row r="34" spans="1:11" x14ac:dyDescent="0.25">
      <c r="A34" s="424"/>
      <c r="B34" s="492"/>
      <c r="C34" s="493" t="s">
        <v>318</v>
      </c>
      <c r="D34" s="494">
        <v>57720</v>
      </c>
      <c r="E34" s="494">
        <v>0</v>
      </c>
      <c r="F34" s="490">
        <f t="shared" si="1"/>
        <v>57720</v>
      </c>
      <c r="G34" s="494">
        <v>16340</v>
      </c>
      <c r="H34" s="494">
        <v>16340</v>
      </c>
      <c r="I34" s="496">
        <f t="shared" si="5"/>
        <v>41380</v>
      </c>
      <c r="K34" s="423">
        <f t="shared" si="6"/>
        <v>35</v>
      </c>
    </row>
    <row r="35" spans="1:11" x14ac:dyDescent="0.25">
      <c r="A35" s="424"/>
      <c r="B35" s="492"/>
      <c r="C35" s="493" t="s">
        <v>319</v>
      </c>
      <c r="D35" s="494">
        <v>42000</v>
      </c>
      <c r="E35" s="494">
        <v>0</v>
      </c>
      <c r="F35" s="490">
        <f t="shared" si="1"/>
        <v>42000</v>
      </c>
      <c r="G35" s="494">
        <v>1016</v>
      </c>
      <c r="H35" s="494">
        <v>1016</v>
      </c>
      <c r="I35" s="496">
        <f t="shared" si="5"/>
        <v>40984</v>
      </c>
      <c r="K35" s="423">
        <f t="shared" si="6"/>
        <v>36</v>
      </c>
    </row>
    <row r="36" spans="1:11" x14ac:dyDescent="0.25">
      <c r="A36" s="424"/>
      <c r="B36" s="492"/>
      <c r="C36" s="493" t="s">
        <v>320</v>
      </c>
      <c r="D36" s="494">
        <v>174550</v>
      </c>
      <c r="E36" s="494">
        <v>0</v>
      </c>
      <c r="F36" s="490">
        <f t="shared" si="1"/>
        <v>174550</v>
      </c>
      <c r="G36" s="494">
        <f>29702+114</f>
        <v>29816</v>
      </c>
      <c r="H36" s="494">
        <v>29702</v>
      </c>
      <c r="I36" s="496">
        <v>144734</v>
      </c>
      <c r="K36" s="423">
        <f t="shared" si="6"/>
        <v>37</v>
      </c>
    </row>
    <row r="37" spans="1:11" x14ac:dyDescent="0.25">
      <c r="A37" s="424"/>
      <c r="B37" s="492"/>
      <c r="C37" s="493" t="s">
        <v>321</v>
      </c>
      <c r="D37" s="494">
        <v>62000</v>
      </c>
      <c r="E37" s="494">
        <v>0</v>
      </c>
      <c r="F37" s="490">
        <f t="shared" si="1"/>
        <v>62000</v>
      </c>
      <c r="G37" s="494">
        <v>1842</v>
      </c>
      <c r="H37" s="494">
        <v>1842</v>
      </c>
      <c r="I37" s="496">
        <f t="shared" si="5"/>
        <v>60158</v>
      </c>
      <c r="K37" s="423">
        <f t="shared" si="6"/>
        <v>38</v>
      </c>
    </row>
    <row r="38" spans="1:11" x14ac:dyDescent="0.25">
      <c r="A38" s="424"/>
      <c r="B38" s="492"/>
      <c r="C38" s="493" t="s">
        <v>322</v>
      </c>
      <c r="D38" s="494">
        <v>78000</v>
      </c>
      <c r="E38" s="494">
        <v>0</v>
      </c>
      <c r="F38" s="490">
        <f t="shared" si="1"/>
        <v>78000</v>
      </c>
      <c r="G38" s="494">
        <v>24684</v>
      </c>
      <c r="H38" s="494">
        <v>0</v>
      </c>
      <c r="I38" s="496">
        <f t="shared" si="5"/>
        <v>53316</v>
      </c>
      <c r="K38" s="423">
        <f t="shared" si="6"/>
        <v>39</v>
      </c>
    </row>
    <row r="39" spans="1:11" x14ac:dyDescent="0.25">
      <c r="A39" s="424"/>
      <c r="B39" s="960" t="s">
        <v>270</v>
      </c>
      <c r="C39" s="960"/>
      <c r="D39" s="490">
        <f>SUM(D40:D48)</f>
        <v>22500</v>
      </c>
      <c r="E39" s="490">
        <f>SUM(E40:E48)</f>
        <v>0</v>
      </c>
      <c r="F39" s="490">
        <f t="shared" si="1"/>
        <v>22500</v>
      </c>
      <c r="G39" s="490">
        <f t="shared" ref="G39:H39" si="7">SUM(G40:G48)</f>
        <v>566</v>
      </c>
      <c r="H39" s="490">
        <f t="shared" si="7"/>
        <v>566</v>
      </c>
      <c r="I39" s="491">
        <f t="shared" si="5"/>
        <v>21934</v>
      </c>
    </row>
    <row r="40" spans="1:11" x14ac:dyDescent="0.25">
      <c r="A40" s="424"/>
      <c r="B40" s="492"/>
      <c r="C40" s="493" t="s">
        <v>14</v>
      </c>
      <c r="D40" s="494">
        <v>22500</v>
      </c>
      <c r="E40" s="494">
        <v>0</v>
      </c>
      <c r="F40" s="495">
        <f t="shared" si="1"/>
        <v>22500</v>
      </c>
      <c r="G40" s="494">
        <v>566</v>
      </c>
      <c r="H40" s="494">
        <v>566</v>
      </c>
      <c r="I40" s="496">
        <f t="shared" si="5"/>
        <v>21934</v>
      </c>
      <c r="K40" s="423">
        <v>41</v>
      </c>
    </row>
    <row r="41" spans="1:11" x14ac:dyDescent="0.25">
      <c r="A41" s="424"/>
      <c r="B41" s="492"/>
      <c r="C41" s="493" t="s">
        <v>16</v>
      </c>
      <c r="D41" s="494">
        <v>0</v>
      </c>
      <c r="E41" s="494">
        <v>0</v>
      </c>
      <c r="F41" s="495">
        <f t="shared" si="1"/>
        <v>0</v>
      </c>
      <c r="G41" s="494">
        <v>0</v>
      </c>
      <c r="H41" s="494">
        <v>0</v>
      </c>
      <c r="I41" s="496">
        <f t="shared" si="5"/>
        <v>0</v>
      </c>
      <c r="K41" s="423">
        <f>K40+1</f>
        <v>42</v>
      </c>
    </row>
    <row r="42" spans="1:11" x14ac:dyDescent="0.25">
      <c r="A42" s="424"/>
      <c r="B42" s="492"/>
      <c r="C42" s="493" t="s">
        <v>18</v>
      </c>
      <c r="D42" s="494">
        <v>0</v>
      </c>
      <c r="E42" s="494">
        <v>0</v>
      </c>
      <c r="F42" s="495">
        <f t="shared" si="1"/>
        <v>0</v>
      </c>
      <c r="G42" s="494">
        <v>0</v>
      </c>
      <c r="H42" s="494">
        <v>0</v>
      </c>
      <c r="I42" s="496">
        <f t="shared" si="5"/>
        <v>0</v>
      </c>
      <c r="K42" s="423">
        <f t="shared" ref="K42:K48" si="8">K41+1</f>
        <v>43</v>
      </c>
    </row>
    <row r="43" spans="1:11" x14ac:dyDescent="0.25">
      <c r="A43" s="424"/>
      <c r="B43" s="492"/>
      <c r="C43" s="493" t="s">
        <v>19</v>
      </c>
      <c r="D43" s="494">
        <v>0</v>
      </c>
      <c r="E43" s="494">
        <v>0</v>
      </c>
      <c r="F43" s="495">
        <f t="shared" si="1"/>
        <v>0</v>
      </c>
      <c r="G43" s="494">
        <v>0</v>
      </c>
      <c r="H43" s="494">
        <v>0</v>
      </c>
      <c r="I43" s="496">
        <f t="shared" si="5"/>
        <v>0</v>
      </c>
      <c r="K43" s="423">
        <f t="shared" si="8"/>
        <v>44</v>
      </c>
    </row>
    <row r="44" spans="1:11" x14ac:dyDescent="0.25">
      <c r="A44" s="424"/>
      <c r="B44" s="492"/>
      <c r="C44" s="493" t="s">
        <v>21</v>
      </c>
      <c r="D44" s="494">
        <v>0</v>
      </c>
      <c r="E44" s="494">
        <v>0</v>
      </c>
      <c r="F44" s="495">
        <f t="shared" si="1"/>
        <v>0</v>
      </c>
      <c r="G44" s="494">
        <v>0</v>
      </c>
      <c r="H44" s="494">
        <v>0</v>
      </c>
      <c r="I44" s="496">
        <f t="shared" si="5"/>
        <v>0</v>
      </c>
      <c r="K44" s="423">
        <f t="shared" si="8"/>
        <v>45</v>
      </c>
    </row>
    <row r="45" spans="1:11" x14ac:dyDescent="0.25">
      <c r="A45" s="424"/>
      <c r="B45" s="492"/>
      <c r="C45" s="493" t="s">
        <v>323</v>
      </c>
      <c r="D45" s="494">
        <v>0</v>
      </c>
      <c r="E45" s="494">
        <v>0</v>
      </c>
      <c r="F45" s="495">
        <f t="shared" si="1"/>
        <v>0</v>
      </c>
      <c r="G45" s="494">
        <v>0</v>
      </c>
      <c r="H45" s="494">
        <v>0</v>
      </c>
      <c r="I45" s="496">
        <f t="shared" si="5"/>
        <v>0</v>
      </c>
      <c r="K45" s="423">
        <f t="shared" si="8"/>
        <v>46</v>
      </c>
    </row>
    <row r="46" spans="1:11" x14ac:dyDescent="0.25">
      <c r="A46" s="424"/>
      <c r="B46" s="492"/>
      <c r="C46" s="493" t="s">
        <v>24</v>
      </c>
      <c r="D46" s="494">
        <v>0</v>
      </c>
      <c r="E46" s="494">
        <v>0</v>
      </c>
      <c r="F46" s="495">
        <f t="shared" si="1"/>
        <v>0</v>
      </c>
      <c r="G46" s="494">
        <v>0</v>
      </c>
      <c r="H46" s="494">
        <v>0</v>
      </c>
      <c r="I46" s="496">
        <f t="shared" si="5"/>
        <v>0</v>
      </c>
      <c r="K46" s="423">
        <f t="shared" si="8"/>
        <v>47</v>
      </c>
    </row>
    <row r="47" spans="1:11" x14ac:dyDescent="0.25">
      <c r="A47" s="424"/>
      <c r="B47" s="492"/>
      <c r="C47" s="493" t="s">
        <v>25</v>
      </c>
      <c r="D47" s="494">
        <v>0</v>
      </c>
      <c r="E47" s="494">
        <v>0</v>
      </c>
      <c r="F47" s="495">
        <f t="shared" si="1"/>
        <v>0</v>
      </c>
      <c r="G47" s="494">
        <v>0</v>
      </c>
      <c r="H47" s="494">
        <v>0</v>
      </c>
      <c r="I47" s="496">
        <f t="shared" si="5"/>
        <v>0</v>
      </c>
      <c r="K47" s="423">
        <f t="shared" si="8"/>
        <v>48</v>
      </c>
    </row>
    <row r="48" spans="1:11" x14ac:dyDescent="0.25">
      <c r="A48" s="424"/>
      <c r="B48" s="492"/>
      <c r="C48" s="493" t="s">
        <v>27</v>
      </c>
      <c r="D48" s="494">
        <v>0</v>
      </c>
      <c r="E48" s="494">
        <v>0</v>
      </c>
      <c r="F48" s="495">
        <f t="shared" si="1"/>
        <v>0</v>
      </c>
      <c r="G48" s="494">
        <v>0</v>
      </c>
      <c r="H48" s="494">
        <v>0</v>
      </c>
      <c r="I48" s="496">
        <f t="shared" si="5"/>
        <v>0</v>
      </c>
      <c r="K48" s="423">
        <f t="shared" si="8"/>
        <v>49</v>
      </c>
    </row>
    <row r="49" spans="1:11" x14ac:dyDescent="0.25">
      <c r="A49" s="424"/>
      <c r="B49" s="960" t="s">
        <v>324</v>
      </c>
      <c r="C49" s="960"/>
      <c r="D49" s="490">
        <f>SUM(D50:D58)</f>
        <v>0</v>
      </c>
      <c r="E49" s="490">
        <f>SUM(E50:E58)</f>
        <v>0</v>
      </c>
      <c r="F49" s="490">
        <f t="shared" si="1"/>
        <v>0</v>
      </c>
      <c r="G49" s="490">
        <f t="shared" ref="G49:H49" si="9">SUM(G50:G58)</f>
        <v>0</v>
      </c>
      <c r="H49" s="490">
        <f t="shared" si="9"/>
        <v>0</v>
      </c>
      <c r="I49" s="491">
        <f t="shared" si="5"/>
        <v>0</v>
      </c>
    </row>
    <row r="50" spans="1:11" x14ac:dyDescent="0.25">
      <c r="A50" s="424"/>
      <c r="B50" s="492"/>
      <c r="C50" s="493" t="s">
        <v>325</v>
      </c>
      <c r="D50" s="490">
        <f t="shared" ref="D50:E50" si="10">SUM(D51:D59)</f>
        <v>0</v>
      </c>
      <c r="E50" s="490">
        <f t="shared" si="10"/>
        <v>0</v>
      </c>
      <c r="F50" s="490">
        <f t="shared" ref="F50:F52" si="11">+D50+E50</f>
        <v>0</v>
      </c>
      <c r="G50" s="490">
        <f t="shared" ref="G50:H50" si="12">SUM(G51:G59)</f>
        <v>0</v>
      </c>
      <c r="H50" s="490">
        <f t="shared" si="12"/>
        <v>0</v>
      </c>
      <c r="I50" s="491">
        <f t="shared" ref="I50:I52" si="13">+F50-G50</f>
        <v>0</v>
      </c>
      <c r="K50" s="423">
        <v>51</v>
      </c>
    </row>
    <row r="51" spans="1:11" x14ac:dyDescent="0.25">
      <c r="A51" s="424"/>
      <c r="B51" s="492"/>
      <c r="C51" s="493" t="s">
        <v>326</v>
      </c>
      <c r="D51" s="490">
        <f t="shared" ref="D51:E51" si="14">SUM(D52:D60)</f>
        <v>0</v>
      </c>
      <c r="E51" s="490">
        <f t="shared" si="14"/>
        <v>0</v>
      </c>
      <c r="F51" s="490">
        <f t="shared" si="11"/>
        <v>0</v>
      </c>
      <c r="G51" s="490">
        <f t="shared" ref="G51:H51" si="15">SUM(G52:G60)</f>
        <v>0</v>
      </c>
      <c r="H51" s="490">
        <f t="shared" si="15"/>
        <v>0</v>
      </c>
      <c r="I51" s="491">
        <f t="shared" si="13"/>
        <v>0</v>
      </c>
      <c r="K51" s="423">
        <f>K50+1</f>
        <v>52</v>
      </c>
    </row>
    <row r="52" spans="1:11" x14ac:dyDescent="0.25">
      <c r="A52" s="424"/>
      <c r="B52" s="492"/>
      <c r="C52" s="493" t="s">
        <v>327</v>
      </c>
      <c r="D52" s="490">
        <f t="shared" ref="D52:E52" si="16">SUM(D53:D61)</f>
        <v>0</v>
      </c>
      <c r="E52" s="490">
        <f t="shared" si="16"/>
        <v>0</v>
      </c>
      <c r="F52" s="490">
        <f t="shared" si="11"/>
        <v>0</v>
      </c>
      <c r="G52" s="490">
        <f t="shared" ref="G52:H52" si="17">SUM(G53:G61)</f>
        <v>0</v>
      </c>
      <c r="H52" s="490">
        <f t="shared" si="17"/>
        <v>0</v>
      </c>
      <c r="I52" s="491">
        <f t="shared" si="13"/>
        <v>0</v>
      </c>
      <c r="K52" s="423">
        <f t="shared" ref="K52:K58" si="18">K51+1</f>
        <v>53</v>
      </c>
    </row>
    <row r="53" spans="1:11" x14ac:dyDescent="0.25">
      <c r="A53" s="424"/>
      <c r="B53" s="492"/>
      <c r="C53" s="493" t="s">
        <v>328</v>
      </c>
      <c r="D53" s="494">
        <v>0</v>
      </c>
      <c r="E53" s="494">
        <v>0</v>
      </c>
      <c r="F53" s="495">
        <f t="shared" si="1"/>
        <v>0</v>
      </c>
      <c r="G53" s="494">
        <v>0</v>
      </c>
      <c r="H53" s="494">
        <v>0</v>
      </c>
      <c r="I53" s="496">
        <f t="shared" si="5"/>
        <v>0</v>
      </c>
      <c r="K53" s="423">
        <f t="shared" si="18"/>
        <v>54</v>
      </c>
    </row>
    <row r="54" spans="1:11" x14ac:dyDescent="0.25">
      <c r="A54" s="424"/>
      <c r="B54" s="492"/>
      <c r="C54" s="493" t="s">
        <v>329</v>
      </c>
      <c r="D54" s="494">
        <v>0</v>
      </c>
      <c r="E54" s="494">
        <v>0</v>
      </c>
      <c r="F54" s="495">
        <f t="shared" si="1"/>
        <v>0</v>
      </c>
      <c r="G54" s="494">
        <v>0</v>
      </c>
      <c r="H54" s="494">
        <v>0</v>
      </c>
      <c r="I54" s="496">
        <f t="shared" si="5"/>
        <v>0</v>
      </c>
      <c r="K54" s="423">
        <f t="shared" si="18"/>
        <v>55</v>
      </c>
    </row>
    <row r="55" spans="1:11" x14ac:dyDescent="0.25">
      <c r="A55" s="424"/>
      <c r="B55" s="492"/>
      <c r="C55" s="493" t="s">
        <v>330</v>
      </c>
      <c r="D55" s="494">
        <v>0</v>
      </c>
      <c r="E55" s="494">
        <v>0</v>
      </c>
      <c r="F55" s="495">
        <f t="shared" si="1"/>
        <v>0</v>
      </c>
      <c r="G55" s="494">
        <v>0</v>
      </c>
      <c r="H55" s="494">
        <v>0</v>
      </c>
      <c r="I55" s="496">
        <f t="shared" si="5"/>
        <v>0</v>
      </c>
      <c r="K55" s="423">
        <f t="shared" si="18"/>
        <v>56</v>
      </c>
    </row>
    <row r="56" spans="1:11" x14ac:dyDescent="0.25">
      <c r="A56" s="424"/>
      <c r="B56" s="492"/>
      <c r="C56" s="493" t="s">
        <v>331</v>
      </c>
      <c r="D56" s="494">
        <v>0</v>
      </c>
      <c r="E56" s="494">
        <v>0</v>
      </c>
      <c r="F56" s="495">
        <f t="shared" si="1"/>
        <v>0</v>
      </c>
      <c r="G56" s="494">
        <v>0</v>
      </c>
      <c r="H56" s="494">
        <v>0</v>
      </c>
      <c r="I56" s="496">
        <f t="shared" si="5"/>
        <v>0</v>
      </c>
      <c r="K56" s="423">
        <f t="shared" si="18"/>
        <v>57</v>
      </c>
    </row>
    <row r="57" spans="1:11" x14ac:dyDescent="0.25">
      <c r="A57" s="424"/>
      <c r="B57" s="492"/>
      <c r="C57" s="493" t="s">
        <v>207</v>
      </c>
      <c r="D57" s="494">
        <v>0</v>
      </c>
      <c r="E57" s="494">
        <v>0</v>
      </c>
      <c r="F57" s="495">
        <f t="shared" si="1"/>
        <v>0</v>
      </c>
      <c r="G57" s="494">
        <v>0</v>
      </c>
      <c r="H57" s="494">
        <v>0</v>
      </c>
      <c r="I57" s="496">
        <f t="shared" si="5"/>
        <v>0</v>
      </c>
      <c r="K57" s="423">
        <f t="shared" si="18"/>
        <v>58</v>
      </c>
    </row>
    <row r="58" spans="1:11" x14ac:dyDescent="0.25">
      <c r="A58" s="424"/>
      <c r="B58" s="492"/>
      <c r="C58" s="493" t="s">
        <v>82</v>
      </c>
      <c r="D58" s="494">
        <v>0</v>
      </c>
      <c r="E58" s="494">
        <v>0</v>
      </c>
      <c r="F58" s="495">
        <f t="shared" si="1"/>
        <v>0</v>
      </c>
      <c r="G58" s="494">
        <v>0</v>
      </c>
      <c r="H58" s="494">
        <v>0</v>
      </c>
      <c r="I58" s="496">
        <f t="shared" si="5"/>
        <v>0</v>
      </c>
      <c r="K58" s="423">
        <f t="shared" si="18"/>
        <v>59</v>
      </c>
    </row>
    <row r="59" spans="1:11" x14ac:dyDescent="0.25">
      <c r="A59" s="424"/>
      <c r="B59" s="960" t="s">
        <v>50</v>
      </c>
      <c r="C59" s="960"/>
      <c r="D59" s="490">
        <f>SUM(D60:D62)</f>
        <v>0</v>
      </c>
      <c r="E59" s="490">
        <f>SUM(E60:E62)</f>
        <v>0</v>
      </c>
      <c r="F59" s="490">
        <f t="shared" si="1"/>
        <v>0</v>
      </c>
      <c r="G59" s="490">
        <f t="shared" ref="G59:H59" si="19">SUM(G60:G62)</f>
        <v>0</v>
      </c>
      <c r="H59" s="490">
        <f t="shared" si="19"/>
        <v>0</v>
      </c>
      <c r="I59" s="491">
        <f t="shared" si="5"/>
        <v>0</v>
      </c>
    </row>
    <row r="60" spans="1:11" x14ac:dyDescent="0.25">
      <c r="A60" s="424"/>
      <c r="B60" s="492"/>
      <c r="C60" s="493" t="s">
        <v>332</v>
      </c>
      <c r="D60" s="494">
        <v>0</v>
      </c>
      <c r="E60" s="494">
        <v>0</v>
      </c>
      <c r="F60" s="495">
        <f t="shared" si="1"/>
        <v>0</v>
      </c>
      <c r="G60" s="494">
        <v>0</v>
      </c>
      <c r="H60" s="494">
        <v>0</v>
      </c>
      <c r="I60" s="496">
        <f t="shared" si="5"/>
        <v>0</v>
      </c>
      <c r="K60" s="423">
        <v>61</v>
      </c>
    </row>
    <row r="61" spans="1:11" x14ac:dyDescent="0.25">
      <c r="A61" s="424"/>
      <c r="B61" s="492"/>
      <c r="C61" s="493" t="s">
        <v>333</v>
      </c>
      <c r="D61" s="494">
        <v>0</v>
      </c>
      <c r="E61" s="494">
        <v>0</v>
      </c>
      <c r="F61" s="495">
        <f t="shared" si="1"/>
        <v>0</v>
      </c>
      <c r="G61" s="494">
        <v>0</v>
      </c>
      <c r="H61" s="494">
        <v>0</v>
      </c>
      <c r="I61" s="496">
        <f t="shared" si="5"/>
        <v>0</v>
      </c>
      <c r="K61" s="423">
        <v>62</v>
      </c>
    </row>
    <row r="62" spans="1:11" x14ac:dyDescent="0.25">
      <c r="A62" s="424"/>
      <c r="B62" s="492"/>
      <c r="C62" s="493" t="s">
        <v>334</v>
      </c>
      <c r="D62" s="494">
        <v>0</v>
      </c>
      <c r="E62" s="494">
        <v>0</v>
      </c>
      <c r="F62" s="495">
        <f t="shared" si="1"/>
        <v>0</v>
      </c>
      <c r="G62" s="494">
        <v>0</v>
      </c>
      <c r="H62" s="494">
        <v>0</v>
      </c>
      <c r="I62" s="496">
        <f t="shared" si="5"/>
        <v>0</v>
      </c>
      <c r="K62" s="423">
        <v>63</v>
      </c>
    </row>
    <row r="63" spans="1:11" x14ac:dyDescent="0.25">
      <c r="A63" s="424"/>
      <c r="B63" s="960" t="s">
        <v>335</v>
      </c>
      <c r="C63" s="960"/>
      <c r="D63" s="490">
        <f>SUM(D64:D70)</f>
        <v>0</v>
      </c>
      <c r="E63" s="490">
        <f>SUM(E64:E70)</f>
        <v>0</v>
      </c>
      <c r="F63" s="490">
        <f t="shared" si="1"/>
        <v>0</v>
      </c>
      <c r="G63" s="490">
        <f t="shared" ref="G63:H63" si="20">SUM(G64:G70)</f>
        <v>0</v>
      </c>
      <c r="H63" s="490">
        <f t="shared" si="20"/>
        <v>0</v>
      </c>
      <c r="I63" s="491">
        <f t="shared" si="5"/>
        <v>0</v>
      </c>
    </row>
    <row r="64" spans="1:11" x14ac:dyDescent="0.25">
      <c r="A64" s="424"/>
      <c r="B64" s="492"/>
      <c r="C64" s="493" t="s">
        <v>336</v>
      </c>
      <c r="D64" s="494">
        <v>0</v>
      </c>
      <c r="E64" s="494">
        <v>0</v>
      </c>
      <c r="F64" s="495">
        <f t="shared" si="1"/>
        <v>0</v>
      </c>
      <c r="G64" s="494">
        <v>0</v>
      </c>
      <c r="H64" s="494">
        <v>0</v>
      </c>
      <c r="I64" s="496">
        <f t="shared" si="5"/>
        <v>0</v>
      </c>
      <c r="K64" s="423">
        <v>71</v>
      </c>
    </row>
    <row r="65" spans="1:11" x14ac:dyDescent="0.25">
      <c r="A65" s="424"/>
      <c r="B65" s="492"/>
      <c r="C65" s="493" t="s">
        <v>337</v>
      </c>
      <c r="D65" s="494">
        <v>0</v>
      </c>
      <c r="E65" s="494">
        <v>0</v>
      </c>
      <c r="F65" s="495">
        <f t="shared" si="1"/>
        <v>0</v>
      </c>
      <c r="G65" s="494">
        <v>0</v>
      </c>
      <c r="H65" s="494">
        <v>0</v>
      </c>
      <c r="I65" s="496">
        <f t="shared" si="5"/>
        <v>0</v>
      </c>
      <c r="K65" s="423">
        <v>72</v>
      </c>
    </row>
    <row r="66" spans="1:11" x14ac:dyDescent="0.25">
      <c r="A66" s="424"/>
      <c r="B66" s="492"/>
      <c r="C66" s="493" t="s">
        <v>338</v>
      </c>
      <c r="D66" s="494">
        <v>0</v>
      </c>
      <c r="E66" s="494">
        <v>0</v>
      </c>
      <c r="F66" s="495">
        <f t="shared" si="1"/>
        <v>0</v>
      </c>
      <c r="G66" s="494">
        <v>0</v>
      </c>
      <c r="H66" s="494">
        <v>0</v>
      </c>
      <c r="I66" s="496">
        <f t="shared" si="5"/>
        <v>0</v>
      </c>
      <c r="K66" s="423">
        <v>73</v>
      </c>
    </row>
    <row r="67" spans="1:11" x14ac:dyDescent="0.25">
      <c r="A67" s="424"/>
      <c r="B67" s="492"/>
      <c r="C67" s="493" t="s">
        <v>339</v>
      </c>
      <c r="D67" s="494">
        <v>0</v>
      </c>
      <c r="E67" s="494">
        <v>0</v>
      </c>
      <c r="F67" s="495">
        <f t="shared" si="1"/>
        <v>0</v>
      </c>
      <c r="G67" s="494">
        <v>0</v>
      </c>
      <c r="H67" s="494">
        <v>0</v>
      </c>
      <c r="I67" s="496">
        <f t="shared" si="5"/>
        <v>0</v>
      </c>
      <c r="K67" s="423">
        <v>74</v>
      </c>
    </row>
    <row r="68" spans="1:11" x14ac:dyDescent="0.25">
      <c r="A68" s="424"/>
      <c r="B68" s="492"/>
      <c r="C68" s="493" t="s">
        <v>340</v>
      </c>
      <c r="D68" s="494">
        <v>0</v>
      </c>
      <c r="E68" s="494">
        <v>0</v>
      </c>
      <c r="F68" s="495">
        <f t="shared" si="1"/>
        <v>0</v>
      </c>
      <c r="G68" s="494">
        <v>0</v>
      </c>
      <c r="H68" s="494">
        <v>0</v>
      </c>
      <c r="I68" s="496">
        <f t="shared" si="5"/>
        <v>0</v>
      </c>
      <c r="K68" s="423">
        <v>75</v>
      </c>
    </row>
    <row r="69" spans="1:11" x14ac:dyDescent="0.25">
      <c r="A69" s="424"/>
      <c r="B69" s="492"/>
      <c r="C69" s="493" t="s">
        <v>341</v>
      </c>
      <c r="D69" s="494">
        <v>0</v>
      </c>
      <c r="E69" s="494">
        <v>0</v>
      </c>
      <c r="F69" s="495">
        <f t="shared" si="1"/>
        <v>0</v>
      </c>
      <c r="G69" s="494">
        <v>0</v>
      </c>
      <c r="H69" s="494">
        <v>0</v>
      </c>
      <c r="I69" s="496">
        <f t="shared" si="5"/>
        <v>0</v>
      </c>
      <c r="K69" s="423">
        <v>76</v>
      </c>
    </row>
    <row r="70" spans="1:11" x14ac:dyDescent="0.25">
      <c r="A70" s="424"/>
      <c r="B70" s="492"/>
      <c r="C70" s="493" t="s">
        <v>342</v>
      </c>
      <c r="D70" s="494">
        <v>0</v>
      </c>
      <c r="E70" s="494">
        <v>0</v>
      </c>
      <c r="F70" s="495">
        <f t="shared" si="1"/>
        <v>0</v>
      </c>
      <c r="G70" s="494">
        <v>0</v>
      </c>
      <c r="H70" s="494">
        <v>0</v>
      </c>
      <c r="I70" s="496">
        <f t="shared" si="5"/>
        <v>0</v>
      </c>
      <c r="K70" s="423">
        <v>77</v>
      </c>
    </row>
    <row r="71" spans="1:11" x14ac:dyDescent="0.25">
      <c r="A71" s="424"/>
      <c r="B71" s="960" t="s">
        <v>22</v>
      </c>
      <c r="C71" s="960"/>
      <c r="D71" s="490">
        <f>SUM(D72:D74)</f>
        <v>0</v>
      </c>
      <c r="E71" s="490">
        <f>SUM(E72:E74)</f>
        <v>0</v>
      </c>
      <c r="F71" s="490">
        <f t="shared" si="1"/>
        <v>0</v>
      </c>
      <c r="G71" s="490">
        <f t="shared" ref="G71:H71" si="21">SUM(G72:G74)</f>
        <v>0</v>
      </c>
      <c r="H71" s="490">
        <f t="shared" si="21"/>
        <v>0</v>
      </c>
      <c r="I71" s="491">
        <f t="shared" si="5"/>
        <v>0</v>
      </c>
    </row>
    <row r="72" spans="1:11" x14ac:dyDescent="0.25">
      <c r="A72" s="424"/>
      <c r="B72" s="492"/>
      <c r="C72" s="493" t="s">
        <v>31</v>
      </c>
      <c r="D72" s="494">
        <v>0</v>
      </c>
      <c r="E72" s="494">
        <v>0</v>
      </c>
      <c r="F72" s="495">
        <f t="shared" si="1"/>
        <v>0</v>
      </c>
      <c r="G72" s="494">
        <v>0</v>
      </c>
      <c r="H72" s="494">
        <v>0</v>
      </c>
      <c r="I72" s="496">
        <f t="shared" si="5"/>
        <v>0</v>
      </c>
      <c r="K72" s="423">
        <v>81</v>
      </c>
    </row>
    <row r="73" spans="1:11" x14ac:dyDescent="0.25">
      <c r="A73" s="424"/>
      <c r="B73" s="492"/>
      <c r="C73" s="493" t="s">
        <v>33</v>
      </c>
      <c r="D73" s="494">
        <v>0</v>
      </c>
      <c r="E73" s="494">
        <v>0</v>
      </c>
      <c r="F73" s="495">
        <f t="shared" si="1"/>
        <v>0</v>
      </c>
      <c r="G73" s="494">
        <v>0</v>
      </c>
      <c r="H73" s="494">
        <v>0</v>
      </c>
      <c r="I73" s="496">
        <f t="shared" si="5"/>
        <v>0</v>
      </c>
      <c r="K73" s="423">
        <v>82</v>
      </c>
    </row>
    <row r="74" spans="1:11" x14ac:dyDescent="0.25">
      <c r="A74" s="424"/>
      <c r="B74" s="492"/>
      <c r="C74" s="493" t="s">
        <v>35</v>
      </c>
      <c r="D74" s="494">
        <v>0</v>
      </c>
      <c r="E74" s="494">
        <v>0</v>
      </c>
      <c r="F74" s="495">
        <f t="shared" si="1"/>
        <v>0</v>
      </c>
      <c r="G74" s="494">
        <v>0</v>
      </c>
      <c r="H74" s="494">
        <v>0</v>
      </c>
      <c r="I74" s="496">
        <f t="shared" si="5"/>
        <v>0</v>
      </c>
      <c r="K74" s="423">
        <v>83</v>
      </c>
    </row>
    <row r="75" spans="1:11" x14ac:dyDescent="0.25">
      <c r="A75" s="424"/>
      <c r="B75" s="960" t="s">
        <v>343</v>
      </c>
      <c r="C75" s="960"/>
      <c r="D75" s="490">
        <f>SUM(D76:D82)</f>
        <v>0</v>
      </c>
      <c r="E75" s="490">
        <f t="shared" ref="E75" si="22">SUM(E76:E82)</f>
        <v>0</v>
      </c>
      <c r="F75" s="490">
        <f t="shared" si="1"/>
        <v>0</v>
      </c>
      <c r="G75" s="490">
        <f t="shared" ref="G75:H75" si="23">SUM(G76:G82)</f>
        <v>0</v>
      </c>
      <c r="H75" s="490">
        <f t="shared" si="23"/>
        <v>0</v>
      </c>
      <c r="I75" s="491">
        <f t="shared" si="5"/>
        <v>0</v>
      </c>
    </row>
    <row r="76" spans="1:11" x14ac:dyDescent="0.25">
      <c r="A76" s="424"/>
      <c r="B76" s="492"/>
      <c r="C76" s="493" t="s">
        <v>344</v>
      </c>
      <c r="D76" s="494">
        <v>0</v>
      </c>
      <c r="E76" s="494">
        <v>0</v>
      </c>
      <c r="F76" s="495">
        <f t="shared" ref="F76:F82" si="24">+D76+E76</f>
        <v>0</v>
      </c>
      <c r="G76" s="494">
        <v>0</v>
      </c>
      <c r="H76" s="494">
        <v>0</v>
      </c>
      <c r="I76" s="496">
        <f t="shared" ref="I76:I82" si="25">+F76-G76</f>
        <v>0</v>
      </c>
      <c r="K76" s="423">
        <v>91</v>
      </c>
    </row>
    <row r="77" spans="1:11" x14ac:dyDescent="0.25">
      <c r="A77" s="424"/>
      <c r="B77" s="492"/>
      <c r="C77" s="493" t="s">
        <v>38</v>
      </c>
      <c r="D77" s="494">
        <v>0</v>
      </c>
      <c r="E77" s="494">
        <v>0</v>
      </c>
      <c r="F77" s="495">
        <f t="shared" si="24"/>
        <v>0</v>
      </c>
      <c r="G77" s="494">
        <v>0</v>
      </c>
      <c r="H77" s="494">
        <v>0</v>
      </c>
      <c r="I77" s="496">
        <f t="shared" si="25"/>
        <v>0</v>
      </c>
      <c r="K77" s="423">
        <f>K76+1</f>
        <v>92</v>
      </c>
    </row>
    <row r="78" spans="1:11" x14ac:dyDescent="0.25">
      <c r="A78" s="424"/>
      <c r="B78" s="492"/>
      <c r="C78" s="493" t="s">
        <v>39</v>
      </c>
      <c r="D78" s="494">
        <v>0</v>
      </c>
      <c r="E78" s="494">
        <v>0</v>
      </c>
      <c r="F78" s="495">
        <f t="shared" si="24"/>
        <v>0</v>
      </c>
      <c r="G78" s="494">
        <v>0</v>
      </c>
      <c r="H78" s="494">
        <v>0</v>
      </c>
      <c r="I78" s="496">
        <f t="shared" si="25"/>
        <v>0</v>
      </c>
      <c r="K78" s="423">
        <f t="shared" ref="K78:K82" si="26">K77+1</f>
        <v>93</v>
      </c>
    </row>
    <row r="79" spans="1:11" x14ac:dyDescent="0.25">
      <c r="A79" s="424"/>
      <c r="B79" s="492"/>
      <c r="C79" s="493" t="s">
        <v>40</v>
      </c>
      <c r="D79" s="494">
        <v>0</v>
      </c>
      <c r="E79" s="494">
        <v>0</v>
      </c>
      <c r="F79" s="495">
        <f t="shared" si="24"/>
        <v>0</v>
      </c>
      <c r="G79" s="494">
        <v>0</v>
      </c>
      <c r="H79" s="494">
        <v>0</v>
      </c>
      <c r="I79" s="496">
        <f t="shared" si="25"/>
        <v>0</v>
      </c>
      <c r="K79" s="423">
        <f t="shared" si="26"/>
        <v>94</v>
      </c>
    </row>
    <row r="80" spans="1:11" x14ac:dyDescent="0.25">
      <c r="A80" s="424"/>
      <c r="B80" s="492"/>
      <c r="C80" s="493" t="s">
        <v>41</v>
      </c>
      <c r="D80" s="494">
        <v>0</v>
      </c>
      <c r="E80" s="494">
        <v>0</v>
      </c>
      <c r="F80" s="495">
        <f t="shared" si="24"/>
        <v>0</v>
      </c>
      <c r="G80" s="494">
        <v>0</v>
      </c>
      <c r="H80" s="494">
        <v>0</v>
      </c>
      <c r="I80" s="496">
        <f t="shared" si="25"/>
        <v>0</v>
      </c>
      <c r="K80" s="423">
        <f t="shared" si="26"/>
        <v>95</v>
      </c>
    </row>
    <row r="81" spans="1:11" x14ac:dyDescent="0.25">
      <c r="A81" s="424"/>
      <c r="B81" s="492"/>
      <c r="C81" s="493" t="s">
        <v>42</v>
      </c>
      <c r="D81" s="494">
        <v>0</v>
      </c>
      <c r="E81" s="494">
        <v>0</v>
      </c>
      <c r="F81" s="495">
        <f t="shared" si="24"/>
        <v>0</v>
      </c>
      <c r="G81" s="494">
        <v>0</v>
      </c>
      <c r="H81" s="494">
        <v>0</v>
      </c>
      <c r="I81" s="496">
        <f t="shared" si="25"/>
        <v>0</v>
      </c>
      <c r="K81" s="423">
        <f t="shared" si="26"/>
        <v>96</v>
      </c>
    </row>
    <row r="82" spans="1:11" x14ac:dyDescent="0.25">
      <c r="A82" s="424"/>
      <c r="B82" s="492"/>
      <c r="C82" s="493" t="s">
        <v>345</v>
      </c>
      <c r="D82" s="494">
        <v>0</v>
      </c>
      <c r="E82" s="494">
        <v>0</v>
      </c>
      <c r="F82" s="495">
        <f t="shared" si="24"/>
        <v>0</v>
      </c>
      <c r="G82" s="494">
        <v>0</v>
      </c>
      <c r="H82" s="494">
        <v>0</v>
      </c>
      <c r="I82" s="496">
        <f t="shared" si="25"/>
        <v>0</v>
      </c>
      <c r="K82" s="423">
        <f t="shared" si="26"/>
        <v>97</v>
      </c>
    </row>
    <row r="83" spans="1:11" s="363" customFormat="1" x14ac:dyDescent="0.25">
      <c r="A83" s="753"/>
      <c r="B83" s="497"/>
      <c r="C83" s="498" t="s">
        <v>296</v>
      </c>
      <c r="D83" s="499">
        <f t="shared" ref="D83:I83" si="27">+D11+D19+D29+D39+D49+D59+D63+D71+D75</f>
        <v>3736000</v>
      </c>
      <c r="E83" s="499">
        <f t="shared" si="27"/>
        <v>0</v>
      </c>
      <c r="F83" s="499">
        <f t="shared" si="27"/>
        <v>3736000</v>
      </c>
      <c r="G83" s="499">
        <f t="shared" si="27"/>
        <v>3052513</v>
      </c>
      <c r="H83" s="499">
        <f t="shared" si="27"/>
        <v>917199</v>
      </c>
      <c r="I83" s="500">
        <f t="shared" si="27"/>
        <v>683487</v>
      </c>
      <c r="J83" s="361"/>
      <c r="K83" s="364"/>
    </row>
    <row r="84" spans="1:11" x14ac:dyDescent="0.25">
      <c r="A84" s="424"/>
    </row>
    <row r="85" spans="1:11" ht="15.75" x14ac:dyDescent="0.25">
      <c r="D85" s="489"/>
      <c r="E85" s="489"/>
      <c r="F85" s="489"/>
      <c r="G85" s="489"/>
      <c r="H85" s="489"/>
      <c r="I85" s="489"/>
    </row>
    <row r="91" spans="1:11" hidden="1" x14ac:dyDescent="0.25"/>
    <row r="92" spans="1:11" hidden="1" x14ac:dyDescent="0.25"/>
    <row r="93" spans="1:11" hidden="1" x14ac:dyDescent="0.25"/>
  </sheetData>
  <sheetProtection formatCells="0"/>
  <mergeCells count="18">
    <mergeCell ref="B6:I6"/>
    <mergeCell ref="B1:I1"/>
    <mergeCell ref="B2:I2"/>
    <mergeCell ref="B3:I3"/>
    <mergeCell ref="B4:I4"/>
    <mergeCell ref="B5:I5"/>
    <mergeCell ref="B75:C75"/>
    <mergeCell ref="B8:C10"/>
    <mergeCell ref="D8:H8"/>
    <mergeCell ref="I8:I9"/>
    <mergeCell ref="B11:C11"/>
    <mergeCell ref="B19:C19"/>
    <mergeCell ref="B29:C29"/>
    <mergeCell ref="B39:C39"/>
    <mergeCell ref="B49:C49"/>
    <mergeCell ref="B59:C59"/>
    <mergeCell ref="B63:C63"/>
    <mergeCell ref="B71:C71"/>
  </mergeCells>
  <pageMargins left="0.70866141732283472" right="0.70866141732283472" top="0.74803149606299213" bottom="0.74803149606299213" header="0.31496062992125984" footer="0.31496062992125984"/>
  <pageSetup scale="6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zoomScale="77" zoomScaleNormal="77" workbookViewId="0">
      <selection activeCell="H27" sqref="H27"/>
    </sheetView>
  </sheetViews>
  <sheetFormatPr baseColWidth="10" defaultRowHeight="15" x14ac:dyDescent="0.25"/>
  <cols>
    <col min="1" max="1" width="2.5703125" style="357" customWidth="1"/>
    <col min="2" max="2" width="2" style="343" customWidth="1"/>
    <col min="3" max="3" width="45.85546875" style="343" customWidth="1"/>
    <col min="4" max="9" width="17.7109375" style="343" customWidth="1"/>
    <col min="10" max="10" width="4" style="357" customWidth="1"/>
    <col min="11" max="16384" width="11.42578125" style="359"/>
  </cols>
  <sheetData>
    <row r="1" spans="2:10" s="357" customFormat="1" x14ac:dyDescent="0.25">
      <c r="B1" s="340"/>
      <c r="C1" s="340"/>
      <c r="D1" s="340"/>
      <c r="E1" s="340"/>
      <c r="F1" s="340"/>
      <c r="G1" s="340"/>
      <c r="H1" s="340"/>
      <c r="I1" s="340"/>
    </row>
    <row r="2" spans="2:10" ht="15.75" x14ac:dyDescent="0.25">
      <c r="B2" s="972" t="s">
        <v>249</v>
      </c>
      <c r="C2" s="972"/>
      <c r="D2" s="972"/>
      <c r="E2" s="972"/>
      <c r="F2" s="972"/>
      <c r="G2" s="972"/>
      <c r="H2" s="972"/>
      <c r="I2" s="972"/>
      <c r="J2" s="358"/>
    </row>
    <row r="3" spans="2:10" ht="15.75" x14ac:dyDescent="0.25">
      <c r="B3" s="973" t="str">
        <f>II.3COG!B2</f>
        <v>PRIMER INFORME TRIMESTRAL DEL GASTO PÚBLICO 2018</v>
      </c>
      <c r="C3" s="973"/>
      <c r="D3" s="973"/>
      <c r="E3" s="973"/>
      <c r="F3" s="973"/>
      <c r="G3" s="973"/>
      <c r="H3" s="973"/>
      <c r="I3" s="973"/>
      <c r="J3" s="358"/>
    </row>
    <row r="4" spans="2:10" ht="15.75" x14ac:dyDescent="0.25">
      <c r="B4" s="973" t="str">
        <f>II.3COG!B3</f>
        <v>INSTITUTO VERACRUZANO DE DESARROLLO MUNICIPAL</v>
      </c>
      <c r="C4" s="973"/>
      <c r="D4" s="973"/>
      <c r="E4" s="973"/>
      <c r="F4" s="973"/>
      <c r="G4" s="973"/>
      <c r="H4" s="973"/>
      <c r="I4" s="973"/>
      <c r="J4" s="358"/>
    </row>
    <row r="5" spans="2:10" ht="15.75" x14ac:dyDescent="0.25">
      <c r="B5" s="973" t="s">
        <v>278</v>
      </c>
      <c r="C5" s="973"/>
      <c r="D5" s="973"/>
      <c r="E5" s="973"/>
      <c r="F5" s="973"/>
      <c r="G5" s="973"/>
      <c r="H5" s="973"/>
      <c r="I5" s="973"/>
      <c r="J5" s="358"/>
    </row>
    <row r="6" spans="2:10" ht="15.75" x14ac:dyDescent="0.25">
      <c r="B6" s="973" t="s">
        <v>346</v>
      </c>
      <c r="C6" s="973"/>
      <c r="D6" s="973"/>
      <c r="E6" s="973"/>
      <c r="F6" s="973"/>
      <c r="G6" s="973"/>
      <c r="H6" s="973"/>
      <c r="I6" s="973"/>
      <c r="J6" s="358"/>
    </row>
    <row r="7" spans="2:10" ht="15.75" x14ac:dyDescent="0.25">
      <c r="B7" s="974" t="str">
        <f>II.3COG!B6</f>
        <v>Del 1 de Enero al 31 de marzo de 2018</v>
      </c>
      <c r="C7" s="974"/>
      <c r="D7" s="974"/>
      <c r="E7" s="974"/>
      <c r="F7" s="974"/>
      <c r="G7" s="974"/>
      <c r="H7" s="974"/>
      <c r="I7" s="974"/>
      <c r="J7" s="358"/>
    </row>
    <row r="8" spans="2:10" s="357" customFormat="1" ht="15.75" x14ac:dyDescent="0.25">
      <c r="B8" s="746"/>
      <c r="C8" s="746"/>
      <c r="D8" s="746"/>
      <c r="E8" s="746"/>
      <c r="F8" s="746"/>
      <c r="G8" s="746"/>
      <c r="H8" s="746"/>
      <c r="I8" s="746"/>
      <c r="J8" s="358"/>
    </row>
    <row r="9" spans="2:10" ht="15.75" x14ac:dyDescent="0.25">
      <c r="B9" s="964" t="s">
        <v>0</v>
      </c>
      <c r="C9" s="965"/>
      <c r="D9" s="970" t="s">
        <v>347</v>
      </c>
      <c r="E9" s="970"/>
      <c r="F9" s="970"/>
      <c r="G9" s="970"/>
      <c r="H9" s="970"/>
      <c r="I9" s="971" t="s">
        <v>281</v>
      </c>
      <c r="J9" s="358"/>
    </row>
    <row r="10" spans="2:10" ht="31.5" x14ac:dyDescent="0.25">
      <c r="B10" s="966"/>
      <c r="C10" s="967"/>
      <c r="D10" s="747" t="s">
        <v>282</v>
      </c>
      <c r="E10" s="747" t="s">
        <v>283</v>
      </c>
      <c r="F10" s="747" t="s">
        <v>256</v>
      </c>
      <c r="G10" s="747" t="s">
        <v>257</v>
      </c>
      <c r="H10" s="747" t="s">
        <v>284</v>
      </c>
      <c r="I10" s="971"/>
      <c r="J10" s="358"/>
    </row>
    <row r="11" spans="2:10" ht="15.75" x14ac:dyDescent="0.25">
      <c r="B11" s="968"/>
      <c r="C11" s="969"/>
      <c r="D11" s="747">
        <v>1</v>
      </c>
      <c r="E11" s="747">
        <v>2</v>
      </c>
      <c r="F11" s="747" t="s">
        <v>285</v>
      </c>
      <c r="G11" s="747">
        <v>4</v>
      </c>
      <c r="H11" s="747">
        <v>5</v>
      </c>
      <c r="I11" s="748" t="s">
        <v>286</v>
      </c>
      <c r="J11" s="358"/>
    </row>
    <row r="12" spans="2:10" x14ac:dyDescent="0.25">
      <c r="B12" s="365"/>
      <c r="C12" s="366"/>
      <c r="D12" s="367"/>
      <c r="E12" s="367"/>
      <c r="F12" s="368"/>
      <c r="G12" s="367"/>
      <c r="H12" s="367"/>
      <c r="I12" s="369"/>
      <c r="J12" s="358"/>
    </row>
    <row r="13" spans="2:10" x14ac:dyDescent="0.25">
      <c r="B13" s="370"/>
      <c r="C13" s="501" t="s">
        <v>348</v>
      </c>
      <c r="D13" s="502">
        <v>3736000</v>
      </c>
      <c r="E13" s="502">
        <v>0</v>
      </c>
      <c r="F13" s="503">
        <v>3736000</v>
      </c>
      <c r="G13" s="503">
        <v>3052513</v>
      </c>
      <c r="H13" s="502">
        <v>917199</v>
      </c>
      <c r="I13" s="504">
        <f>F13-G13</f>
        <v>683487</v>
      </c>
      <c r="J13" s="358"/>
    </row>
    <row r="14" spans="2:10" x14ac:dyDescent="0.25">
      <c r="B14" s="370"/>
      <c r="C14" s="505"/>
      <c r="D14" s="502"/>
      <c r="E14" s="502"/>
      <c r="F14" s="503"/>
      <c r="G14" s="503"/>
      <c r="H14" s="502"/>
      <c r="I14" s="504"/>
      <c r="J14" s="358"/>
    </row>
    <row r="15" spans="2:10" x14ac:dyDescent="0.25">
      <c r="B15" s="371"/>
      <c r="C15" s="501" t="s">
        <v>349</v>
      </c>
      <c r="D15" s="502">
        <v>0</v>
      </c>
      <c r="E15" s="502">
        <v>0</v>
      </c>
      <c r="F15" s="503">
        <v>0</v>
      </c>
      <c r="G15" s="502">
        <v>0</v>
      </c>
      <c r="H15" s="502">
        <v>0</v>
      </c>
      <c r="I15" s="504">
        <f>F15-G15</f>
        <v>0</v>
      </c>
      <c r="J15" s="358"/>
    </row>
    <row r="16" spans="2:10" x14ac:dyDescent="0.25">
      <c r="B16" s="370"/>
      <c r="C16" s="505"/>
      <c r="D16" s="502"/>
      <c r="E16" s="502"/>
      <c r="F16" s="503"/>
      <c r="G16" s="502"/>
      <c r="H16" s="502"/>
      <c r="I16" s="504"/>
      <c r="J16" s="358"/>
    </row>
    <row r="17" spans="1:10" ht="30" x14ac:dyDescent="0.25">
      <c r="B17" s="371"/>
      <c r="C17" s="501" t="s">
        <v>350</v>
      </c>
      <c r="D17" s="502">
        <v>0</v>
      </c>
      <c r="E17" s="502">
        <v>0</v>
      </c>
      <c r="F17" s="503">
        <f>+D17+E17</f>
        <v>0</v>
      </c>
      <c r="G17" s="502">
        <v>0</v>
      </c>
      <c r="H17" s="502">
        <v>0</v>
      </c>
      <c r="I17" s="504">
        <f>+F17-G17</f>
        <v>0</v>
      </c>
      <c r="J17" s="358"/>
    </row>
    <row r="18" spans="1:10" x14ac:dyDescent="0.25">
      <c r="B18" s="371"/>
      <c r="C18" s="501"/>
      <c r="D18" s="502"/>
      <c r="E18" s="502"/>
      <c r="F18" s="503"/>
      <c r="G18" s="502"/>
      <c r="H18" s="502"/>
      <c r="I18" s="504"/>
      <c r="J18" s="358"/>
    </row>
    <row r="19" spans="1:10" x14ac:dyDescent="0.25">
      <c r="B19" s="371"/>
      <c r="C19" s="501" t="s">
        <v>21</v>
      </c>
      <c r="D19" s="502">
        <v>0</v>
      </c>
      <c r="E19" s="502">
        <v>0</v>
      </c>
      <c r="F19" s="503">
        <f t="shared" ref="F19:F21" si="0">+D19+E19</f>
        <v>0</v>
      </c>
      <c r="G19" s="502">
        <v>0</v>
      </c>
      <c r="H19" s="502">
        <v>0</v>
      </c>
      <c r="I19" s="504">
        <f t="shared" ref="I19:I21" si="1">+F19-G19</f>
        <v>0</v>
      </c>
      <c r="J19" s="358"/>
    </row>
    <row r="20" spans="1:10" x14ac:dyDescent="0.25">
      <c r="B20" s="371"/>
      <c r="C20" s="501"/>
      <c r="D20" s="502"/>
      <c r="E20" s="502"/>
      <c r="F20" s="503"/>
      <c r="G20" s="502"/>
      <c r="H20" s="502"/>
      <c r="I20" s="504"/>
      <c r="J20" s="358"/>
    </row>
    <row r="21" spans="1:10" x14ac:dyDescent="0.25">
      <c r="B21" s="371"/>
      <c r="C21" s="501" t="s">
        <v>31</v>
      </c>
      <c r="D21" s="502">
        <v>0</v>
      </c>
      <c r="E21" s="502">
        <v>0</v>
      </c>
      <c r="F21" s="503">
        <f t="shared" si="0"/>
        <v>0</v>
      </c>
      <c r="G21" s="502">
        <v>0</v>
      </c>
      <c r="H21" s="502">
        <v>0</v>
      </c>
      <c r="I21" s="504">
        <f t="shared" si="1"/>
        <v>0</v>
      </c>
      <c r="J21" s="358"/>
    </row>
    <row r="22" spans="1:10" x14ac:dyDescent="0.25">
      <c r="B22" s="372"/>
      <c r="C22" s="506"/>
      <c r="D22" s="507"/>
      <c r="E22" s="507"/>
      <c r="F22" s="508"/>
      <c r="G22" s="507"/>
      <c r="H22" s="507"/>
      <c r="I22" s="509"/>
      <c r="J22" s="358"/>
    </row>
    <row r="23" spans="1:10" s="363" customFormat="1" x14ac:dyDescent="0.25">
      <c r="A23" s="360"/>
      <c r="B23" s="372"/>
      <c r="C23" s="506" t="s">
        <v>296</v>
      </c>
      <c r="D23" s="510">
        <f t="shared" ref="D23:I23" si="2">+D13+D15+D17+D19+D21</f>
        <v>3736000</v>
      </c>
      <c r="E23" s="510">
        <f t="shared" si="2"/>
        <v>0</v>
      </c>
      <c r="F23" s="510">
        <f t="shared" si="2"/>
        <v>3736000</v>
      </c>
      <c r="G23" s="510">
        <f>SUM(G13:G22)</f>
        <v>3052513</v>
      </c>
      <c r="H23" s="510">
        <f t="shared" si="2"/>
        <v>917199</v>
      </c>
      <c r="I23" s="511">
        <f t="shared" si="2"/>
        <v>683487</v>
      </c>
      <c r="J23" s="361"/>
    </row>
    <row r="24" spans="1:10" s="357" customFormat="1" x14ac:dyDescent="0.25">
      <c r="B24" s="340"/>
      <c r="C24" s="340"/>
      <c r="D24" s="373"/>
      <c r="E24" s="373"/>
      <c r="F24" s="373"/>
      <c r="G24" s="373"/>
      <c r="H24" s="373"/>
      <c r="I24" s="373"/>
    </row>
  </sheetData>
  <sheetProtection formatCells="0"/>
  <mergeCells count="9">
    <mergeCell ref="B9:C11"/>
    <mergeCell ref="D9:H9"/>
    <mergeCell ref="I9:I10"/>
    <mergeCell ref="B2:I2"/>
    <mergeCell ref="B3:I3"/>
    <mergeCell ref="B4:I4"/>
    <mergeCell ref="B5:I5"/>
    <mergeCell ref="B6:I6"/>
    <mergeCell ref="B7:I7"/>
  </mergeCells>
  <pageMargins left="0.7" right="0.7" top="0.75" bottom="0.75" header="0.3" footer="0.3"/>
  <pageSetup scale="7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zoomScale="80" zoomScaleNormal="80" workbookViewId="0">
      <selection activeCell="I16" sqref="I16"/>
    </sheetView>
  </sheetViews>
  <sheetFormatPr baseColWidth="10" defaultRowHeight="15" x14ac:dyDescent="0.25"/>
  <cols>
    <col min="1" max="1" width="1.5703125" style="419" customWidth="1"/>
    <col min="2" max="2" width="4.5703125" style="519" customWidth="1"/>
    <col min="3" max="3" width="60.28515625" style="428" customWidth="1"/>
    <col min="4" max="4" width="20.7109375" style="428" customWidth="1"/>
    <col min="5" max="5" width="20.7109375" style="520" customWidth="1"/>
    <col min="6" max="9" width="20.7109375" style="428" customWidth="1"/>
    <col min="10" max="10" width="3.28515625" style="419" customWidth="1"/>
    <col min="11" max="16384" width="11.42578125" style="426"/>
  </cols>
  <sheetData>
    <row r="1" spans="1:10" s="420" customFormat="1" ht="8.25" customHeight="1" x14ac:dyDescent="0.25">
      <c r="B1" s="514"/>
      <c r="C1" s="514"/>
      <c r="D1" s="514"/>
      <c r="E1" s="396"/>
      <c r="F1" s="514"/>
      <c r="G1" s="514"/>
      <c r="H1" s="514"/>
      <c r="I1" s="514"/>
    </row>
    <row r="2" spans="1:10" s="423" customFormat="1" ht="15.75" x14ac:dyDescent="0.25">
      <c r="A2" s="421"/>
      <c r="B2" s="982" t="s">
        <v>249</v>
      </c>
      <c r="C2" s="982"/>
      <c r="D2" s="982"/>
      <c r="E2" s="982"/>
      <c r="F2" s="982"/>
      <c r="G2" s="982"/>
      <c r="H2" s="982"/>
      <c r="I2" s="982"/>
      <c r="J2" s="421"/>
    </row>
    <row r="3" spans="1:10" s="423" customFormat="1" ht="15.75" x14ac:dyDescent="0.25">
      <c r="A3" s="421"/>
      <c r="B3" s="983" t="str">
        <f>II.4CTG!B3</f>
        <v>PRIMER INFORME TRIMESTRAL DEL GASTO PÚBLICO 2018</v>
      </c>
      <c r="C3" s="983"/>
      <c r="D3" s="983"/>
      <c r="E3" s="983"/>
      <c r="F3" s="983"/>
      <c r="G3" s="983"/>
      <c r="H3" s="983"/>
      <c r="I3" s="983"/>
      <c r="J3" s="421"/>
    </row>
    <row r="4" spans="1:10" s="423" customFormat="1" ht="15.75" x14ac:dyDescent="0.25">
      <c r="A4" s="421"/>
      <c r="B4" s="983" t="str">
        <f>II.4CTG!B4</f>
        <v>INSTITUTO VERACRUZANO DE DESARROLLO MUNICIPAL</v>
      </c>
      <c r="C4" s="983"/>
      <c r="D4" s="983"/>
      <c r="E4" s="983"/>
      <c r="F4" s="983"/>
      <c r="G4" s="983"/>
      <c r="H4" s="983"/>
      <c r="I4" s="983"/>
      <c r="J4" s="421"/>
    </row>
    <row r="5" spans="1:10" s="423" customFormat="1" ht="15.75" x14ac:dyDescent="0.25">
      <c r="A5" s="421"/>
      <c r="B5" s="983" t="s">
        <v>278</v>
      </c>
      <c r="C5" s="983"/>
      <c r="D5" s="983"/>
      <c r="E5" s="983"/>
      <c r="F5" s="983"/>
      <c r="G5" s="983"/>
      <c r="H5" s="983"/>
      <c r="I5" s="983"/>
      <c r="J5" s="421"/>
    </row>
    <row r="6" spans="1:10" s="423" customFormat="1" ht="15.75" x14ac:dyDescent="0.25">
      <c r="A6" s="421"/>
      <c r="B6" s="983" t="s">
        <v>351</v>
      </c>
      <c r="C6" s="983"/>
      <c r="D6" s="983"/>
      <c r="E6" s="983"/>
      <c r="F6" s="983"/>
      <c r="G6" s="983"/>
      <c r="H6" s="983"/>
      <c r="I6" s="983"/>
      <c r="J6" s="421"/>
    </row>
    <row r="7" spans="1:10" s="423" customFormat="1" ht="15.75" x14ac:dyDescent="0.25">
      <c r="A7" s="421"/>
      <c r="B7" s="981" t="str">
        <f>II.4CTG!B7</f>
        <v>Del 1 de Enero al 31 de marzo de 2018</v>
      </c>
      <c r="C7" s="981"/>
      <c r="D7" s="981"/>
      <c r="E7" s="981"/>
      <c r="F7" s="981"/>
      <c r="G7" s="981"/>
      <c r="H7" s="981"/>
      <c r="I7" s="981"/>
      <c r="J7" s="421"/>
    </row>
    <row r="8" spans="1:10" s="420" customFormat="1" ht="9" customHeight="1" x14ac:dyDescent="0.25">
      <c r="A8" s="421"/>
      <c r="B8" s="749"/>
      <c r="C8" s="749"/>
      <c r="D8" s="749"/>
      <c r="E8" s="750"/>
      <c r="F8" s="749"/>
      <c r="G8" s="749"/>
      <c r="H8" s="749"/>
      <c r="I8" s="749"/>
      <c r="J8" s="421"/>
    </row>
    <row r="9" spans="1:10" s="423" customFormat="1" ht="15.75" x14ac:dyDescent="0.25">
      <c r="A9" s="421"/>
      <c r="B9" s="977" t="s">
        <v>0</v>
      </c>
      <c r="C9" s="978"/>
      <c r="D9" s="979" t="s">
        <v>280</v>
      </c>
      <c r="E9" s="979"/>
      <c r="F9" s="979"/>
      <c r="G9" s="979"/>
      <c r="H9" s="979"/>
      <c r="I9" s="980" t="s">
        <v>281</v>
      </c>
      <c r="J9" s="421"/>
    </row>
    <row r="10" spans="1:10" s="423" customFormat="1" ht="31.5" x14ac:dyDescent="0.25">
      <c r="A10" s="421"/>
      <c r="B10" s="977"/>
      <c r="C10" s="978"/>
      <c r="D10" s="745" t="s">
        <v>282</v>
      </c>
      <c r="E10" s="744" t="s">
        <v>283</v>
      </c>
      <c r="F10" s="751" t="s">
        <v>256</v>
      </c>
      <c r="G10" s="744" t="s">
        <v>257</v>
      </c>
      <c r="H10" s="744" t="s">
        <v>284</v>
      </c>
      <c r="I10" s="980"/>
      <c r="J10" s="421"/>
    </row>
    <row r="11" spans="1:10" s="423" customFormat="1" ht="15.75" x14ac:dyDescent="0.25">
      <c r="A11" s="421"/>
      <c r="B11" s="977"/>
      <c r="C11" s="978"/>
      <c r="D11" s="745">
        <v>1</v>
      </c>
      <c r="E11" s="752">
        <v>2</v>
      </c>
      <c r="F11" s="751" t="s">
        <v>285</v>
      </c>
      <c r="G11" s="744">
        <v>4</v>
      </c>
      <c r="H11" s="744">
        <v>5</v>
      </c>
      <c r="I11" s="745" t="s">
        <v>286</v>
      </c>
      <c r="J11" s="421"/>
    </row>
    <row r="12" spans="1:10" ht="3" customHeight="1" x14ac:dyDescent="0.25">
      <c r="A12" s="424"/>
      <c r="B12" s="515"/>
      <c r="C12" s="516"/>
      <c r="D12" s="517"/>
      <c r="E12" s="518"/>
      <c r="F12" s="516"/>
      <c r="G12" s="518"/>
      <c r="H12" s="518"/>
      <c r="I12" s="517"/>
      <c r="J12" s="424"/>
    </row>
    <row r="13" spans="1:10" s="513" customFormat="1" x14ac:dyDescent="0.25">
      <c r="A13" s="512"/>
      <c r="B13" s="975" t="s">
        <v>352</v>
      </c>
      <c r="C13" s="976"/>
      <c r="D13" s="523">
        <f>SUM(D14:D21)</f>
        <v>3736000</v>
      </c>
      <c r="E13" s="524">
        <f t="shared" ref="E13:I13" si="0">SUM(E14:E21)</f>
        <v>0</v>
      </c>
      <c r="F13" s="525">
        <f t="shared" si="0"/>
        <v>3736000</v>
      </c>
      <c r="G13" s="524">
        <f t="shared" si="0"/>
        <v>3052513</v>
      </c>
      <c r="H13" s="524">
        <f t="shared" si="0"/>
        <v>917199</v>
      </c>
      <c r="I13" s="523">
        <f t="shared" si="0"/>
        <v>683487</v>
      </c>
      <c r="J13" s="512"/>
    </row>
    <row r="14" spans="1:10" s="513" customFormat="1" x14ac:dyDescent="0.25">
      <c r="A14" s="512"/>
      <c r="B14" s="526"/>
      <c r="C14" s="527" t="s">
        <v>353</v>
      </c>
      <c r="D14" s="479"/>
      <c r="E14" s="476"/>
      <c r="F14" s="528">
        <f>+D14+E14</f>
        <v>0</v>
      </c>
      <c r="G14" s="476"/>
      <c r="H14" s="476"/>
      <c r="I14" s="478">
        <f>+F14-G14</f>
        <v>0</v>
      </c>
      <c r="J14" s="512"/>
    </row>
    <row r="15" spans="1:10" s="513" customFormat="1" x14ac:dyDescent="0.25">
      <c r="A15" s="512"/>
      <c r="B15" s="526"/>
      <c r="C15" s="527" t="s">
        <v>354</v>
      </c>
      <c r="D15" s="479"/>
      <c r="E15" s="476"/>
      <c r="F15" s="528">
        <f>+D15+E15</f>
        <v>0</v>
      </c>
      <c r="G15" s="476"/>
      <c r="H15" s="476"/>
      <c r="I15" s="478">
        <f t="shared" ref="I15:I21" si="1">+F15-G15</f>
        <v>0</v>
      </c>
      <c r="J15" s="512"/>
    </row>
    <row r="16" spans="1:10" s="513" customFormat="1" x14ac:dyDescent="0.25">
      <c r="A16" s="512"/>
      <c r="B16" s="526"/>
      <c r="C16" s="527" t="s">
        <v>355</v>
      </c>
      <c r="D16" s="479">
        <v>3736000</v>
      </c>
      <c r="E16" s="476">
        <v>0</v>
      </c>
      <c r="F16" s="528">
        <f t="shared" ref="F16:F21" si="2">+D16+E16</f>
        <v>3736000</v>
      </c>
      <c r="G16" s="503">
        <v>3052513</v>
      </c>
      <c r="H16" s="476">
        <v>917199</v>
      </c>
      <c r="I16" s="478">
        <f>F16-G16</f>
        <v>683487</v>
      </c>
      <c r="J16" s="512"/>
    </row>
    <row r="17" spans="1:10" s="513" customFormat="1" x14ac:dyDescent="0.25">
      <c r="A17" s="512"/>
      <c r="B17" s="526"/>
      <c r="C17" s="527" t="s">
        <v>356</v>
      </c>
      <c r="D17" s="479"/>
      <c r="E17" s="476"/>
      <c r="F17" s="528">
        <f t="shared" si="2"/>
        <v>0</v>
      </c>
      <c r="G17" s="476"/>
      <c r="H17" s="476"/>
      <c r="I17" s="478">
        <f t="shared" si="1"/>
        <v>0</v>
      </c>
      <c r="J17" s="512"/>
    </row>
    <row r="18" spans="1:10" s="513" customFormat="1" x14ac:dyDescent="0.25">
      <c r="A18" s="512"/>
      <c r="B18" s="526"/>
      <c r="C18" s="527" t="s">
        <v>357</v>
      </c>
      <c r="D18" s="479"/>
      <c r="E18" s="476"/>
      <c r="F18" s="528">
        <f t="shared" si="2"/>
        <v>0</v>
      </c>
      <c r="G18" s="476"/>
      <c r="H18" s="476"/>
      <c r="I18" s="478">
        <f t="shared" si="1"/>
        <v>0</v>
      </c>
      <c r="J18" s="512"/>
    </row>
    <row r="19" spans="1:10" s="513" customFormat="1" x14ac:dyDescent="0.25">
      <c r="A19" s="512"/>
      <c r="B19" s="526"/>
      <c r="C19" s="527" t="s">
        <v>358</v>
      </c>
      <c r="D19" s="479"/>
      <c r="E19" s="476"/>
      <c r="F19" s="528">
        <f t="shared" si="2"/>
        <v>0</v>
      </c>
      <c r="G19" s="476"/>
      <c r="H19" s="476"/>
      <c r="I19" s="478">
        <f t="shared" si="1"/>
        <v>0</v>
      </c>
      <c r="J19" s="512"/>
    </row>
    <row r="20" spans="1:10" s="513" customFormat="1" x14ac:dyDescent="0.25">
      <c r="A20" s="512"/>
      <c r="B20" s="526"/>
      <c r="C20" s="527" t="s">
        <v>359</v>
      </c>
      <c r="D20" s="479"/>
      <c r="E20" s="476"/>
      <c r="F20" s="528">
        <f t="shared" si="2"/>
        <v>0</v>
      </c>
      <c r="G20" s="476"/>
      <c r="H20" s="476"/>
      <c r="I20" s="478">
        <f t="shared" si="1"/>
        <v>0</v>
      </c>
      <c r="J20" s="512"/>
    </row>
    <row r="21" spans="1:10" s="513" customFormat="1" x14ac:dyDescent="0.25">
      <c r="A21" s="512"/>
      <c r="B21" s="526"/>
      <c r="C21" s="527" t="s">
        <v>322</v>
      </c>
      <c r="D21" s="479"/>
      <c r="E21" s="476"/>
      <c r="F21" s="528">
        <f t="shared" si="2"/>
        <v>0</v>
      </c>
      <c r="G21" s="476"/>
      <c r="H21" s="476"/>
      <c r="I21" s="478">
        <f t="shared" si="1"/>
        <v>0</v>
      </c>
      <c r="J21" s="512"/>
    </row>
    <row r="22" spans="1:10" s="513" customFormat="1" x14ac:dyDescent="0.25">
      <c r="A22" s="512"/>
      <c r="B22" s="526"/>
      <c r="C22" s="527"/>
      <c r="D22" s="479"/>
      <c r="E22" s="476"/>
      <c r="F22" s="528"/>
      <c r="G22" s="476"/>
      <c r="H22" s="476"/>
      <c r="I22" s="478"/>
      <c r="J22" s="512"/>
    </row>
    <row r="23" spans="1:10" s="375" customFormat="1" x14ac:dyDescent="0.25">
      <c r="A23" s="374"/>
      <c r="B23" s="975" t="s">
        <v>360</v>
      </c>
      <c r="C23" s="976"/>
      <c r="D23" s="523">
        <f>SUM(D24:D30)</f>
        <v>0</v>
      </c>
      <c r="E23" s="524">
        <f t="shared" ref="E23" si="3">SUM(E24:E30)</f>
        <v>0</v>
      </c>
      <c r="F23" s="525">
        <f>+D23+E23</f>
        <v>0</v>
      </c>
      <c r="G23" s="524">
        <f t="shared" ref="G23:H23" si="4">SUM(G24:G30)</f>
        <v>0</v>
      </c>
      <c r="H23" s="524">
        <f t="shared" si="4"/>
        <v>0</v>
      </c>
      <c r="I23" s="523">
        <f>+F23-G23</f>
        <v>0</v>
      </c>
      <c r="J23" s="374"/>
    </row>
    <row r="24" spans="1:10" s="513" customFormat="1" x14ac:dyDescent="0.25">
      <c r="A24" s="512"/>
      <c r="B24" s="526"/>
      <c r="C24" s="527" t="s">
        <v>361</v>
      </c>
      <c r="D24" s="529"/>
      <c r="E24" s="530"/>
      <c r="F24" s="528">
        <f t="shared" ref="F24:F30" si="5">+D24+E24</f>
        <v>0</v>
      </c>
      <c r="G24" s="530"/>
      <c r="H24" s="530"/>
      <c r="I24" s="478">
        <f t="shared" ref="I24:I30" si="6">+F24-G24</f>
        <v>0</v>
      </c>
      <c r="J24" s="512"/>
    </row>
    <row r="25" spans="1:10" s="513" customFormat="1" x14ac:dyDescent="0.25">
      <c r="A25" s="512"/>
      <c r="B25" s="526"/>
      <c r="C25" s="527" t="s">
        <v>362</v>
      </c>
      <c r="D25" s="529"/>
      <c r="E25" s="530"/>
      <c r="F25" s="528">
        <f t="shared" si="5"/>
        <v>0</v>
      </c>
      <c r="G25" s="530"/>
      <c r="H25" s="530"/>
      <c r="I25" s="478">
        <f t="shared" si="6"/>
        <v>0</v>
      </c>
      <c r="J25" s="512"/>
    </row>
    <row r="26" spans="1:10" s="513" customFormat="1" x14ac:dyDescent="0.25">
      <c r="A26" s="512"/>
      <c r="B26" s="526"/>
      <c r="C26" s="527" t="s">
        <v>363</v>
      </c>
      <c r="D26" s="529"/>
      <c r="E26" s="530"/>
      <c r="F26" s="528">
        <f t="shared" si="5"/>
        <v>0</v>
      </c>
      <c r="G26" s="530"/>
      <c r="H26" s="530"/>
      <c r="I26" s="478">
        <f t="shared" si="6"/>
        <v>0</v>
      </c>
      <c r="J26" s="512"/>
    </row>
    <row r="27" spans="1:10" s="513" customFormat="1" x14ac:dyDescent="0.25">
      <c r="A27" s="512"/>
      <c r="B27" s="526"/>
      <c r="C27" s="527" t="s">
        <v>364</v>
      </c>
      <c r="D27" s="529"/>
      <c r="E27" s="530"/>
      <c r="F27" s="528">
        <f t="shared" si="5"/>
        <v>0</v>
      </c>
      <c r="G27" s="530"/>
      <c r="H27" s="530"/>
      <c r="I27" s="478">
        <f t="shared" si="6"/>
        <v>0</v>
      </c>
      <c r="J27" s="512"/>
    </row>
    <row r="28" spans="1:10" s="513" customFormat="1" x14ac:dyDescent="0.25">
      <c r="A28" s="512"/>
      <c r="B28" s="526"/>
      <c r="C28" s="527" t="s">
        <v>365</v>
      </c>
      <c r="D28" s="529">
        <v>0</v>
      </c>
      <c r="E28" s="530">
        <v>0</v>
      </c>
      <c r="F28" s="528">
        <f t="shared" si="5"/>
        <v>0</v>
      </c>
      <c r="G28" s="530">
        <v>0</v>
      </c>
      <c r="H28" s="530">
        <v>0</v>
      </c>
      <c r="I28" s="478">
        <f t="shared" si="6"/>
        <v>0</v>
      </c>
      <c r="J28" s="512"/>
    </row>
    <row r="29" spans="1:10" s="513" customFormat="1" x14ac:dyDescent="0.25">
      <c r="A29" s="512"/>
      <c r="B29" s="526"/>
      <c r="C29" s="527" t="s">
        <v>366</v>
      </c>
      <c r="D29" s="529"/>
      <c r="E29" s="530"/>
      <c r="F29" s="528">
        <f t="shared" si="5"/>
        <v>0</v>
      </c>
      <c r="G29" s="530"/>
      <c r="H29" s="530"/>
      <c r="I29" s="478">
        <f t="shared" si="6"/>
        <v>0</v>
      </c>
      <c r="J29" s="512"/>
    </row>
    <row r="30" spans="1:10" s="513" customFormat="1" x14ac:dyDescent="0.25">
      <c r="A30" s="512"/>
      <c r="B30" s="526"/>
      <c r="C30" s="527" t="s">
        <v>367</v>
      </c>
      <c r="D30" s="529"/>
      <c r="E30" s="530"/>
      <c r="F30" s="528">
        <f t="shared" si="5"/>
        <v>0</v>
      </c>
      <c r="G30" s="530"/>
      <c r="H30" s="530"/>
      <c r="I30" s="478">
        <f t="shared" si="6"/>
        <v>0</v>
      </c>
      <c r="J30" s="512"/>
    </row>
    <row r="31" spans="1:10" s="513" customFormat="1" x14ac:dyDescent="0.25">
      <c r="A31" s="512"/>
      <c r="B31" s="526"/>
      <c r="C31" s="527"/>
      <c r="D31" s="529"/>
      <c r="E31" s="530"/>
      <c r="F31" s="531"/>
      <c r="G31" s="530"/>
      <c r="H31" s="530"/>
      <c r="I31" s="532"/>
      <c r="J31" s="512"/>
    </row>
    <row r="32" spans="1:10" s="375" customFormat="1" x14ac:dyDescent="0.25">
      <c r="A32" s="374"/>
      <c r="B32" s="975" t="s">
        <v>368</v>
      </c>
      <c r="C32" s="976"/>
      <c r="D32" s="533">
        <f>SUM(D33:D41)</f>
        <v>0</v>
      </c>
      <c r="E32" s="534">
        <f>SUM(E33:E41)</f>
        <v>0</v>
      </c>
      <c r="F32" s="535">
        <f>+D32+E32</f>
        <v>0</v>
      </c>
      <c r="G32" s="534">
        <f>SUM(G33:G41)</f>
        <v>0</v>
      </c>
      <c r="H32" s="534">
        <f>SUM(H33:H41)</f>
        <v>0</v>
      </c>
      <c r="I32" s="533">
        <f>+F32-G32</f>
        <v>0</v>
      </c>
      <c r="J32" s="374"/>
    </row>
    <row r="33" spans="1:10" s="513" customFormat="1" x14ac:dyDescent="0.25">
      <c r="A33" s="512"/>
      <c r="B33" s="526"/>
      <c r="C33" s="527" t="s">
        <v>369</v>
      </c>
      <c r="D33" s="529"/>
      <c r="E33" s="530"/>
      <c r="F33" s="531">
        <f t="shared" ref="F33:F41" si="7">+D33+E33</f>
        <v>0</v>
      </c>
      <c r="G33" s="530"/>
      <c r="H33" s="530"/>
      <c r="I33" s="532">
        <f t="shared" ref="I33:I41" si="8">+F33-G33</f>
        <v>0</v>
      </c>
      <c r="J33" s="512"/>
    </row>
    <row r="34" spans="1:10" s="513" customFormat="1" x14ac:dyDescent="0.25">
      <c r="A34" s="512"/>
      <c r="B34" s="526"/>
      <c r="C34" s="527" t="s">
        <v>370</v>
      </c>
      <c r="D34" s="529"/>
      <c r="E34" s="530"/>
      <c r="F34" s="531">
        <f t="shared" si="7"/>
        <v>0</v>
      </c>
      <c r="G34" s="530"/>
      <c r="H34" s="530"/>
      <c r="I34" s="532">
        <f t="shared" si="8"/>
        <v>0</v>
      </c>
      <c r="J34" s="512"/>
    </row>
    <row r="35" spans="1:10" s="513" customFormat="1" x14ac:dyDescent="0.25">
      <c r="A35" s="512"/>
      <c r="B35" s="526"/>
      <c r="C35" s="527" t="s">
        <v>371</v>
      </c>
      <c r="D35" s="529"/>
      <c r="E35" s="530"/>
      <c r="F35" s="531">
        <f t="shared" si="7"/>
        <v>0</v>
      </c>
      <c r="G35" s="530"/>
      <c r="H35" s="530"/>
      <c r="I35" s="532">
        <f t="shared" si="8"/>
        <v>0</v>
      </c>
      <c r="J35" s="512"/>
    </row>
    <row r="36" spans="1:10" s="513" customFormat="1" x14ac:dyDescent="0.25">
      <c r="A36" s="512"/>
      <c r="B36" s="526"/>
      <c r="C36" s="527" t="s">
        <v>372</v>
      </c>
      <c r="D36" s="529"/>
      <c r="E36" s="530"/>
      <c r="F36" s="531">
        <f t="shared" si="7"/>
        <v>0</v>
      </c>
      <c r="G36" s="530"/>
      <c r="H36" s="530"/>
      <c r="I36" s="532">
        <f t="shared" si="8"/>
        <v>0</v>
      </c>
      <c r="J36" s="512"/>
    </row>
    <row r="37" spans="1:10" s="513" customFormat="1" x14ac:dyDescent="0.25">
      <c r="A37" s="512"/>
      <c r="B37" s="526"/>
      <c r="C37" s="527" t="s">
        <v>373</v>
      </c>
      <c r="D37" s="529"/>
      <c r="E37" s="530"/>
      <c r="F37" s="531">
        <f t="shared" si="7"/>
        <v>0</v>
      </c>
      <c r="G37" s="530"/>
      <c r="H37" s="530"/>
      <c r="I37" s="532">
        <f t="shared" si="8"/>
        <v>0</v>
      </c>
      <c r="J37" s="512"/>
    </row>
    <row r="38" spans="1:10" s="513" customFormat="1" x14ac:dyDescent="0.25">
      <c r="A38" s="512"/>
      <c r="B38" s="526"/>
      <c r="C38" s="527" t="s">
        <v>374</v>
      </c>
      <c r="D38" s="529"/>
      <c r="E38" s="530"/>
      <c r="F38" s="531">
        <f t="shared" si="7"/>
        <v>0</v>
      </c>
      <c r="G38" s="530"/>
      <c r="H38" s="530"/>
      <c r="I38" s="532">
        <f t="shared" si="8"/>
        <v>0</v>
      </c>
      <c r="J38" s="512"/>
    </row>
    <row r="39" spans="1:10" s="513" customFormat="1" x14ac:dyDescent="0.25">
      <c r="A39" s="512"/>
      <c r="B39" s="526"/>
      <c r="C39" s="527" t="s">
        <v>375</v>
      </c>
      <c r="D39" s="529"/>
      <c r="E39" s="530"/>
      <c r="F39" s="531">
        <f t="shared" si="7"/>
        <v>0</v>
      </c>
      <c r="G39" s="530"/>
      <c r="H39" s="530"/>
      <c r="I39" s="532">
        <f t="shared" si="8"/>
        <v>0</v>
      </c>
      <c r="J39" s="512"/>
    </row>
    <row r="40" spans="1:10" s="513" customFormat="1" x14ac:dyDescent="0.25">
      <c r="A40" s="512"/>
      <c r="B40" s="526"/>
      <c r="C40" s="527" t="s">
        <v>376</v>
      </c>
      <c r="D40" s="529"/>
      <c r="E40" s="530"/>
      <c r="F40" s="531">
        <f t="shared" si="7"/>
        <v>0</v>
      </c>
      <c r="G40" s="530"/>
      <c r="H40" s="530"/>
      <c r="I40" s="532">
        <f t="shared" si="8"/>
        <v>0</v>
      </c>
      <c r="J40" s="512"/>
    </row>
    <row r="41" spans="1:10" s="513" customFormat="1" x14ac:dyDescent="0.25">
      <c r="A41" s="512"/>
      <c r="B41" s="526"/>
      <c r="C41" s="527" t="s">
        <v>377</v>
      </c>
      <c r="D41" s="529"/>
      <c r="E41" s="530"/>
      <c r="F41" s="531">
        <f t="shared" si="7"/>
        <v>0</v>
      </c>
      <c r="G41" s="530"/>
      <c r="H41" s="530"/>
      <c r="I41" s="532">
        <f t="shared" si="8"/>
        <v>0</v>
      </c>
      <c r="J41" s="512"/>
    </row>
    <row r="42" spans="1:10" s="513" customFormat="1" x14ac:dyDescent="0.25">
      <c r="A42" s="512"/>
      <c r="B42" s="526"/>
      <c r="C42" s="527"/>
      <c r="D42" s="529"/>
      <c r="E42" s="530"/>
      <c r="F42" s="531"/>
      <c r="G42" s="530"/>
      <c r="H42" s="530"/>
      <c r="I42" s="532"/>
      <c r="J42" s="512"/>
    </row>
    <row r="43" spans="1:10" s="375" customFormat="1" x14ac:dyDescent="0.25">
      <c r="A43" s="374"/>
      <c r="B43" s="975" t="s">
        <v>378</v>
      </c>
      <c r="C43" s="976"/>
      <c r="D43" s="533">
        <f>SUM(D44:D47)</f>
        <v>0</v>
      </c>
      <c r="E43" s="534">
        <f>SUM(E44:E47)</f>
        <v>0</v>
      </c>
      <c r="F43" s="535">
        <f>+D43+E43</f>
        <v>0</v>
      </c>
      <c r="G43" s="534">
        <f t="shared" ref="G43:H43" si="9">SUM(G44:G47)</f>
        <v>0</v>
      </c>
      <c r="H43" s="534">
        <f t="shared" si="9"/>
        <v>0</v>
      </c>
      <c r="I43" s="533">
        <f>+F43-G43</f>
        <v>0</v>
      </c>
      <c r="J43" s="374"/>
    </row>
    <row r="44" spans="1:10" s="513" customFormat="1" x14ac:dyDescent="0.25">
      <c r="A44" s="512"/>
      <c r="B44" s="526"/>
      <c r="C44" s="527" t="s">
        <v>379</v>
      </c>
      <c r="D44" s="529"/>
      <c r="E44" s="530"/>
      <c r="F44" s="531">
        <f t="shared" ref="F44:F47" si="10">+D44+E44</f>
        <v>0</v>
      </c>
      <c r="G44" s="530"/>
      <c r="H44" s="530"/>
      <c r="I44" s="532">
        <f t="shared" ref="I44:I47" si="11">+F44-G44</f>
        <v>0</v>
      </c>
      <c r="J44" s="512"/>
    </row>
    <row r="45" spans="1:10" s="513" customFormat="1" ht="30" x14ac:dyDescent="0.25">
      <c r="A45" s="512"/>
      <c r="B45" s="526"/>
      <c r="C45" s="527" t="s">
        <v>380</v>
      </c>
      <c r="D45" s="529"/>
      <c r="E45" s="530"/>
      <c r="F45" s="531">
        <f t="shared" si="10"/>
        <v>0</v>
      </c>
      <c r="G45" s="530"/>
      <c r="H45" s="530"/>
      <c r="I45" s="532">
        <f t="shared" si="11"/>
        <v>0</v>
      </c>
      <c r="J45" s="512"/>
    </row>
    <row r="46" spans="1:10" s="513" customFormat="1" x14ac:dyDescent="0.25">
      <c r="A46" s="512"/>
      <c r="B46" s="526"/>
      <c r="C46" s="527" t="s">
        <v>381</v>
      </c>
      <c r="D46" s="529"/>
      <c r="E46" s="530"/>
      <c r="F46" s="531">
        <f t="shared" si="10"/>
        <v>0</v>
      </c>
      <c r="G46" s="530"/>
      <c r="H46" s="530"/>
      <c r="I46" s="532">
        <f t="shared" si="11"/>
        <v>0</v>
      </c>
      <c r="J46" s="512"/>
    </row>
    <row r="47" spans="1:10" s="513" customFormat="1" x14ac:dyDescent="0.25">
      <c r="A47" s="512"/>
      <c r="B47" s="526"/>
      <c r="C47" s="527" t="s">
        <v>382</v>
      </c>
      <c r="D47" s="529"/>
      <c r="E47" s="530"/>
      <c r="F47" s="531">
        <f t="shared" si="10"/>
        <v>0</v>
      </c>
      <c r="G47" s="530"/>
      <c r="H47" s="530"/>
      <c r="I47" s="532">
        <f t="shared" si="11"/>
        <v>0</v>
      </c>
      <c r="J47" s="512"/>
    </row>
    <row r="48" spans="1:10" s="513" customFormat="1" x14ac:dyDescent="0.25">
      <c r="A48" s="512"/>
      <c r="B48" s="536"/>
      <c r="C48" s="537"/>
      <c r="D48" s="538"/>
      <c r="E48" s="539"/>
      <c r="F48" s="540"/>
      <c r="G48" s="539"/>
      <c r="H48" s="539"/>
      <c r="I48" s="541"/>
      <c r="J48" s="512"/>
    </row>
    <row r="49" spans="1:10" s="375" customFormat="1" x14ac:dyDescent="0.25">
      <c r="A49" s="374"/>
      <c r="B49" s="542"/>
      <c r="C49" s="543" t="s">
        <v>296</v>
      </c>
      <c r="D49" s="544">
        <f>+D13+D23+D32+D43</f>
        <v>3736000</v>
      </c>
      <c r="E49" s="545">
        <f t="shared" ref="E49:I49" si="12">+E13+E23+E32+E43</f>
        <v>0</v>
      </c>
      <c r="F49" s="546">
        <f t="shared" si="12"/>
        <v>3736000</v>
      </c>
      <c r="G49" s="545">
        <f t="shared" si="12"/>
        <v>3052513</v>
      </c>
      <c r="H49" s="545">
        <f t="shared" si="12"/>
        <v>917199</v>
      </c>
      <c r="I49" s="544">
        <f t="shared" si="12"/>
        <v>683487</v>
      </c>
      <c r="J49" s="374"/>
    </row>
    <row r="50" spans="1:10" x14ac:dyDescent="0.25">
      <c r="J50" s="424"/>
    </row>
    <row r="51" spans="1:10" ht="15.75" x14ac:dyDescent="0.25">
      <c r="D51" s="521"/>
      <c r="E51" s="522"/>
      <c r="F51" s="521"/>
      <c r="G51" s="521"/>
      <c r="H51" s="521"/>
      <c r="I51" s="521"/>
      <c r="J51" s="424"/>
    </row>
  </sheetData>
  <sheetProtection formatCells="0"/>
  <mergeCells count="13">
    <mergeCell ref="B7:I7"/>
    <mergeCell ref="B2:I2"/>
    <mergeCell ref="B3:I3"/>
    <mergeCell ref="B4:I4"/>
    <mergeCell ref="B5:I5"/>
    <mergeCell ref="B6:I6"/>
    <mergeCell ref="B43:C43"/>
    <mergeCell ref="B9:C11"/>
    <mergeCell ref="D9:H9"/>
    <mergeCell ref="I9:I10"/>
    <mergeCell ref="B13:C13"/>
    <mergeCell ref="B23:C23"/>
    <mergeCell ref="B32:C32"/>
  </mergeCells>
  <pageMargins left="0.91" right="0.7" top="0.75" bottom="0.75" header="0.3" footer="0.3"/>
  <pageSetup scale="61" orientation="landscape" r:id="rId1"/>
  <ignoredErrors>
    <ignoredError sqref="F23 F32:F4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7:M10"/>
  <sheetViews>
    <sheetView workbookViewId="0">
      <selection activeCell="H11" sqref="H11"/>
    </sheetView>
  </sheetViews>
  <sheetFormatPr baseColWidth="10" defaultRowHeight="15" x14ac:dyDescent="0.25"/>
  <cols>
    <col min="1" max="16384" width="11.42578125" style="1"/>
  </cols>
  <sheetData>
    <row r="7" spans="3:13" ht="25.5" x14ac:dyDescent="0.35">
      <c r="C7" s="659" t="s">
        <v>249</v>
      </c>
      <c r="D7" s="659"/>
      <c r="E7" s="659"/>
      <c r="F7" s="659"/>
      <c r="G7" s="659"/>
      <c r="H7" s="659"/>
      <c r="I7" s="659"/>
      <c r="J7" s="659"/>
      <c r="K7" s="659"/>
      <c r="L7" s="659"/>
      <c r="M7" s="659"/>
    </row>
    <row r="8" spans="3:13" ht="27" x14ac:dyDescent="0.4">
      <c r="C8" s="754" t="s">
        <v>485</v>
      </c>
      <c r="D8" s="754"/>
      <c r="E8" s="754"/>
      <c r="F8" s="754"/>
      <c r="G8" s="754"/>
      <c r="H8" s="754"/>
      <c r="I8" s="754"/>
      <c r="J8" s="754"/>
      <c r="K8" s="754"/>
      <c r="L8" s="754"/>
      <c r="M8" s="754"/>
    </row>
    <row r="9" spans="3:13" ht="27" x14ac:dyDescent="0.4">
      <c r="C9" s="754" t="s">
        <v>513</v>
      </c>
      <c r="D9" s="754"/>
      <c r="E9" s="754"/>
      <c r="F9" s="754"/>
      <c r="G9" s="754"/>
      <c r="H9" s="754"/>
      <c r="I9" s="754"/>
      <c r="J9" s="754"/>
      <c r="K9" s="754"/>
      <c r="L9" s="754"/>
      <c r="M9" s="754"/>
    </row>
    <row r="10" spans="3:13" ht="179.25" customHeight="1" x14ac:dyDescent="0.8">
      <c r="C10" s="755" t="s">
        <v>477</v>
      </c>
      <c r="D10" s="755"/>
      <c r="E10" s="755"/>
      <c r="F10" s="755"/>
      <c r="G10" s="755"/>
      <c r="H10" s="755"/>
      <c r="I10" s="755"/>
      <c r="J10" s="755"/>
      <c r="K10" s="755"/>
      <c r="L10" s="755"/>
      <c r="M10" s="755"/>
    </row>
  </sheetData>
  <mergeCells count="3">
    <mergeCell ref="C8:M8"/>
    <mergeCell ref="C9:M9"/>
    <mergeCell ref="C10:M10"/>
  </mergeCells>
  <pageMargins left="0.70866141732283472" right="0.70866141732283472" top="0.74803149606299213" bottom="0.74803149606299213" header="0.31496062992125984" footer="0.31496062992125984"/>
  <pageSetup scale="82"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topLeftCell="A4" zoomScale="106" zoomScaleNormal="106" workbookViewId="0">
      <selection activeCell="B6" sqref="B6:I6"/>
    </sheetView>
  </sheetViews>
  <sheetFormatPr baseColWidth="10" defaultRowHeight="15" x14ac:dyDescent="0.25"/>
  <cols>
    <col min="1" max="1" width="3" style="426" customWidth="1"/>
    <col min="2" max="2" width="18.5703125" style="426" customWidth="1"/>
    <col min="3" max="3" width="21" style="426" customWidth="1"/>
    <col min="4" max="4" width="13.85546875" style="426" customWidth="1"/>
    <col min="5" max="5" width="14.140625" style="426" customWidth="1"/>
    <col min="6" max="6" width="11.42578125" style="426"/>
    <col min="7" max="7" width="11.42578125" style="426" customWidth="1"/>
    <col min="8" max="8" width="13.42578125" style="426" customWidth="1"/>
    <col min="9" max="9" width="10" style="426" customWidth="1"/>
    <col min="10" max="10" width="3" style="426" customWidth="1"/>
    <col min="11" max="16384" width="11.42578125" style="426"/>
  </cols>
  <sheetData>
    <row r="1" spans="1:10" x14ac:dyDescent="0.25">
      <c r="A1" s="419"/>
      <c r="B1" s="419"/>
      <c r="C1" s="419"/>
      <c r="D1" s="419"/>
      <c r="E1" s="419"/>
      <c r="F1" s="419"/>
      <c r="G1" s="419"/>
      <c r="H1" s="419"/>
      <c r="I1" s="419"/>
      <c r="J1" s="419"/>
    </row>
    <row r="2" spans="1:10" s="423" customFormat="1" ht="15.75" x14ac:dyDescent="0.25">
      <c r="A2" s="420"/>
      <c r="B2" s="999" t="s">
        <v>249</v>
      </c>
      <c r="C2" s="982"/>
      <c r="D2" s="982"/>
      <c r="E2" s="982"/>
      <c r="F2" s="982"/>
      <c r="G2" s="982"/>
      <c r="H2" s="982"/>
      <c r="I2" s="1000"/>
      <c r="J2" s="420"/>
    </row>
    <row r="3" spans="1:10" s="423" customFormat="1" ht="15.75" x14ac:dyDescent="0.25">
      <c r="A3" s="420"/>
      <c r="B3" s="997" t="str">
        <f>II.5CFG!B3</f>
        <v>PRIMER INFORME TRIMESTRAL DEL GASTO PÚBLICO 2018</v>
      </c>
      <c r="C3" s="983"/>
      <c r="D3" s="983"/>
      <c r="E3" s="983"/>
      <c r="F3" s="983"/>
      <c r="G3" s="983"/>
      <c r="H3" s="983"/>
      <c r="I3" s="998"/>
      <c r="J3" s="420"/>
    </row>
    <row r="4" spans="1:10" s="423" customFormat="1" ht="15.75" x14ac:dyDescent="0.25">
      <c r="A4" s="420"/>
      <c r="B4" s="997" t="str">
        <f>II.5CFG!B4</f>
        <v>INSTITUTO VERACRUZANO DE DESARROLLO MUNICIPAL</v>
      </c>
      <c r="C4" s="983"/>
      <c r="D4" s="983"/>
      <c r="E4" s="983"/>
      <c r="F4" s="983"/>
      <c r="G4" s="983"/>
      <c r="H4" s="983"/>
      <c r="I4" s="998"/>
      <c r="J4" s="420"/>
    </row>
    <row r="5" spans="1:10" s="423" customFormat="1" ht="15.75" x14ac:dyDescent="0.25">
      <c r="A5" s="420"/>
      <c r="B5" s="997" t="s">
        <v>167</v>
      </c>
      <c r="C5" s="983"/>
      <c r="D5" s="983"/>
      <c r="E5" s="983"/>
      <c r="F5" s="983"/>
      <c r="G5" s="983"/>
      <c r="H5" s="983"/>
      <c r="I5" s="998"/>
      <c r="J5" s="420"/>
    </row>
    <row r="6" spans="1:10" s="423" customFormat="1" ht="15.75" x14ac:dyDescent="0.25">
      <c r="A6" s="420"/>
      <c r="B6" s="1001" t="str">
        <f>II.5CFG!B7</f>
        <v>Del 1 de Enero al 31 de marzo de 2018</v>
      </c>
      <c r="C6" s="981"/>
      <c r="D6" s="981"/>
      <c r="E6" s="981"/>
      <c r="F6" s="981"/>
      <c r="G6" s="981"/>
      <c r="H6" s="981"/>
      <c r="I6" s="1002"/>
      <c r="J6" s="420"/>
    </row>
    <row r="7" spans="1:10" s="423" customFormat="1" ht="15.75" x14ac:dyDescent="0.25">
      <c r="A7" s="420"/>
      <c r="B7" s="749"/>
      <c r="C7" s="749"/>
      <c r="D7" s="749"/>
      <c r="E7" s="749"/>
      <c r="F7" s="749"/>
      <c r="G7" s="749"/>
      <c r="H7" s="749"/>
      <c r="I7" s="749"/>
      <c r="J7" s="420"/>
    </row>
    <row r="8" spans="1:10" s="423" customFormat="1" ht="15.75" x14ac:dyDescent="0.25">
      <c r="A8" s="420"/>
      <c r="B8" s="996" t="s">
        <v>383</v>
      </c>
      <c r="C8" s="996"/>
      <c r="D8" s="996" t="s">
        <v>384</v>
      </c>
      <c r="E8" s="996"/>
      <c r="F8" s="996" t="s">
        <v>238</v>
      </c>
      <c r="G8" s="996"/>
      <c r="H8" s="996" t="s">
        <v>385</v>
      </c>
      <c r="I8" s="996"/>
      <c r="J8" s="420"/>
    </row>
    <row r="9" spans="1:10" s="423" customFormat="1" ht="15.75" x14ac:dyDescent="0.25">
      <c r="A9" s="420"/>
      <c r="B9" s="996"/>
      <c r="C9" s="996"/>
      <c r="D9" s="996" t="s">
        <v>386</v>
      </c>
      <c r="E9" s="996"/>
      <c r="F9" s="996" t="s">
        <v>387</v>
      </c>
      <c r="G9" s="996"/>
      <c r="H9" s="996" t="s">
        <v>388</v>
      </c>
      <c r="I9" s="996"/>
      <c r="J9" s="420"/>
    </row>
    <row r="10" spans="1:10" s="423" customFormat="1" ht="15.75" x14ac:dyDescent="0.25">
      <c r="A10" s="420"/>
      <c r="B10" s="997" t="s">
        <v>389</v>
      </c>
      <c r="C10" s="983"/>
      <c r="D10" s="983"/>
      <c r="E10" s="983"/>
      <c r="F10" s="983"/>
      <c r="G10" s="983"/>
      <c r="H10" s="983"/>
      <c r="I10" s="998"/>
      <c r="J10" s="420"/>
    </row>
    <row r="11" spans="1:10" x14ac:dyDescent="0.25">
      <c r="A11" s="419"/>
      <c r="B11" s="984"/>
      <c r="C11" s="984"/>
      <c r="D11" s="984"/>
      <c r="E11" s="984"/>
      <c r="F11" s="984"/>
      <c r="G11" s="984"/>
      <c r="H11" s="988">
        <f>+D11-F11</f>
        <v>0</v>
      </c>
      <c r="I11" s="989"/>
      <c r="J11" s="419"/>
    </row>
    <row r="12" spans="1:10" x14ac:dyDescent="0.25">
      <c r="A12" s="419"/>
      <c r="B12" s="984"/>
      <c r="C12" s="984"/>
      <c r="D12" s="985"/>
      <c r="E12" s="985"/>
      <c r="F12" s="985"/>
      <c r="G12" s="985"/>
      <c r="H12" s="988">
        <f t="shared" ref="H12:H20" si="0">+D12-F12</f>
        <v>0</v>
      </c>
      <c r="I12" s="989"/>
      <c r="J12" s="419"/>
    </row>
    <row r="13" spans="1:10" x14ac:dyDescent="0.25">
      <c r="A13" s="419"/>
      <c r="B13" s="984"/>
      <c r="C13" s="984"/>
      <c r="D13" s="985"/>
      <c r="E13" s="985"/>
      <c r="F13" s="985"/>
      <c r="G13" s="985"/>
      <c r="H13" s="988">
        <f t="shared" si="0"/>
        <v>0</v>
      </c>
      <c r="I13" s="989"/>
      <c r="J13" s="419"/>
    </row>
    <row r="14" spans="1:10" x14ac:dyDescent="0.25">
      <c r="A14" s="419"/>
      <c r="B14" s="986"/>
      <c r="C14" s="987"/>
      <c r="D14" s="988"/>
      <c r="E14" s="989"/>
      <c r="F14" s="988"/>
      <c r="G14" s="989"/>
      <c r="H14" s="988">
        <f t="shared" si="0"/>
        <v>0</v>
      </c>
      <c r="I14" s="989"/>
      <c r="J14" s="419"/>
    </row>
    <row r="15" spans="1:10" ht="36" x14ac:dyDescent="0.55000000000000004">
      <c r="A15" s="419"/>
      <c r="B15" s="986"/>
      <c r="C15" s="987"/>
      <c r="D15" s="994" t="s">
        <v>486</v>
      </c>
      <c r="E15" s="995"/>
      <c r="F15" s="988"/>
      <c r="G15" s="989"/>
      <c r="H15" s="988">
        <v>0</v>
      </c>
      <c r="I15" s="989"/>
      <c r="J15" s="419"/>
    </row>
    <row r="16" spans="1:10" x14ac:dyDescent="0.25">
      <c r="A16" s="419"/>
      <c r="B16" s="984"/>
      <c r="C16" s="984"/>
      <c r="D16" s="985"/>
      <c r="E16" s="985"/>
      <c r="F16" s="985"/>
      <c r="G16" s="985"/>
      <c r="H16" s="988">
        <f t="shared" si="0"/>
        <v>0</v>
      </c>
      <c r="I16" s="989"/>
      <c r="J16" s="419"/>
    </row>
    <row r="17" spans="1:10" x14ac:dyDescent="0.25">
      <c r="A17" s="419"/>
      <c r="B17" s="984"/>
      <c r="C17" s="984"/>
      <c r="D17" s="985"/>
      <c r="E17" s="985"/>
      <c r="F17" s="985"/>
      <c r="G17" s="985"/>
      <c r="H17" s="988">
        <f t="shared" si="0"/>
        <v>0</v>
      </c>
      <c r="I17" s="989"/>
      <c r="J17" s="419"/>
    </row>
    <row r="18" spans="1:10" x14ac:dyDescent="0.25">
      <c r="A18" s="419"/>
      <c r="B18" s="984"/>
      <c r="C18" s="984"/>
      <c r="D18" s="985"/>
      <c r="E18" s="985"/>
      <c r="F18" s="985"/>
      <c r="G18" s="985"/>
      <c r="H18" s="988">
        <f t="shared" si="0"/>
        <v>0</v>
      </c>
      <c r="I18" s="989"/>
      <c r="J18" s="419"/>
    </row>
    <row r="19" spans="1:10" x14ac:dyDescent="0.25">
      <c r="A19" s="419"/>
      <c r="B19" s="984"/>
      <c r="C19" s="984"/>
      <c r="D19" s="985"/>
      <c r="E19" s="985"/>
      <c r="F19" s="985"/>
      <c r="G19" s="985"/>
      <c r="H19" s="988">
        <f t="shared" si="0"/>
        <v>0</v>
      </c>
      <c r="I19" s="989"/>
      <c r="J19" s="419"/>
    </row>
    <row r="20" spans="1:10" x14ac:dyDescent="0.25">
      <c r="A20" s="419"/>
      <c r="B20" s="984" t="s">
        <v>390</v>
      </c>
      <c r="C20" s="984"/>
      <c r="D20" s="985">
        <f>SUM(D11:E19)</f>
        <v>0</v>
      </c>
      <c r="E20" s="985"/>
      <c r="F20" s="985">
        <f>SUM(F11:G19)</f>
        <v>0</v>
      </c>
      <c r="G20" s="985"/>
      <c r="H20" s="988">
        <f t="shared" si="0"/>
        <v>0</v>
      </c>
      <c r="I20" s="989"/>
      <c r="J20" s="419"/>
    </row>
    <row r="21" spans="1:10" x14ac:dyDescent="0.25">
      <c r="A21" s="419"/>
      <c r="B21" s="993"/>
      <c r="C21" s="993"/>
      <c r="D21" s="993"/>
      <c r="E21" s="993"/>
      <c r="F21" s="993"/>
      <c r="G21" s="993"/>
      <c r="H21" s="993"/>
      <c r="I21" s="993"/>
      <c r="J21" s="419"/>
    </row>
    <row r="22" spans="1:10" ht="15.75" x14ac:dyDescent="0.25">
      <c r="A22" s="419"/>
      <c r="B22" s="990" t="s">
        <v>391</v>
      </c>
      <c r="C22" s="991"/>
      <c r="D22" s="991"/>
      <c r="E22" s="991"/>
      <c r="F22" s="991"/>
      <c r="G22" s="991"/>
      <c r="H22" s="991"/>
      <c r="I22" s="992"/>
      <c r="J22" s="419"/>
    </row>
    <row r="23" spans="1:10" x14ac:dyDescent="0.25">
      <c r="A23" s="419"/>
      <c r="B23" s="984"/>
      <c r="C23" s="984"/>
      <c r="D23" s="984"/>
      <c r="E23" s="984"/>
      <c r="F23" s="984"/>
      <c r="G23" s="984"/>
      <c r="H23" s="984"/>
      <c r="I23" s="984"/>
      <c r="J23" s="419"/>
    </row>
    <row r="24" spans="1:10" x14ac:dyDescent="0.25">
      <c r="A24" s="419"/>
      <c r="B24" s="984"/>
      <c r="C24" s="984"/>
      <c r="D24" s="985"/>
      <c r="E24" s="985"/>
      <c r="F24" s="985"/>
      <c r="G24" s="985"/>
      <c r="H24" s="988">
        <f>+D24-F24</f>
        <v>0</v>
      </c>
      <c r="I24" s="989"/>
      <c r="J24" s="419"/>
    </row>
    <row r="25" spans="1:10" x14ac:dyDescent="0.25">
      <c r="A25" s="419"/>
      <c r="B25" s="984"/>
      <c r="C25" s="984"/>
      <c r="D25" s="985"/>
      <c r="E25" s="985"/>
      <c r="F25" s="985"/>
      <c r="G25" s="985"/>
      <c r="H25" s="988">
        <f>+D25-F25</f>
        <v>0</v>
      </c>
      <c r="I25" s="989"/>
      <c r="J25" s="419"/>
    </row>
    <row r="26" spans="1:10" x14ac:dyDescent="0.25">
      <c r="A26" s="419"/>
      <c r="B26" s="984"/>
      <c r="C26" s="984"/>
      <c r="D26" s="985"/>
      <c r="E26" s="985"/>
      <c r="F26" s="985"/>
      <c r="G26" s="985"/>
      <c r="H26" s="988">
        <f t="shared" ref="H26:H31" si="1">+D26-F26</f>
        <v>0</v>
      </c>
      <c r="I26" s="989"/>
      <c r="J26" s="419"/>
    </row>
    <row r="27" spans="1:10" x14ac:dyDescent="0.25">
      <c r="A27" s="419"/>
      <c r="B27" s="984"/>
      <c r="C27" s="984"/>
      <c r="D27" s="985"/>
      <c r="E27" s="985"/>
      <c r="F27" s="985"/>
      <c r="G27" s="985"/>
      <c r="H27" s="988">
        <f t="shared" si="1"/>
        <v>0</v>
      </c>
      <c r="I27" s="989"/>
      <c r="J27" s="419"/>
    </row>
    <row r="28" spans="1:10" x14ac:dyDescent="0.25">
      <c r="A28" s="419"/>
      <c r="B28" s="984"/>
      <c r="C28" s="984"/>
      <c r="D28" s="985"/>
      <c r="E28" s="985"/>
      <c r="F28" s="985"/>
      <c r="G28" s="985"/>
      <c r="H28" s="988">
        <f t="shared" si="1"/>
        <v>0</v>
      </c>
      <c r="I28" s="989"/>
      <c r="J28" s="419"/>
    </row>
    <row r="29" spans="1:10" x14ac:dyDescent="0.25">
      <c r="A29" s="419"/>
      <c r="B29" s="984"/>
      <c r="C29" s="984"/>
      <c r="D29" s="985"/>
      <c r="E29" s="985"/>
      <c r="F29" s="985"/>
      <c r="G29" s="985"/>
      <c r="H29" s="988">
        <f t="shared" si="1"/>
        <v>0</v>
      </c>
      <c r="I29" s="989"/>
      <c r="J29" s="419"/>
    </row>
    <row r="30" spans="1:10" x14ac:dyDescent="0.25">
      <c r="A30" s="419"/>
      <c r="B30" s="984"/>
      <c r="C30" s="984"/>
      <c r="D30" s="985"/>
      <c r="E30" s="985"/>
      <c r="F30" s="985"/>
      <c r="G30" s="985"/>
      <c r="H30" s="988">
        <f t="shared" si="1"/>
        <v>0</v>
      </c>
      <c r="I30" s="989"/>
      <c r="J30" s="419"/>
    </row>
    <row r="31" spans="1:10" x14ac:dyDescent="0.25">
      <c r="A31" s="419"/>
      <c r="B31" s="984"/>
      <c r="C31" s="984"/>
      <c r="D31" s="985"/>
      <c r="E31" s="985"/>
      <c r="F31" s="985"/>
      <c r="G31" s="985"/>
      <c r="H31" s="988">
        <f t="shared" si="1"/>
        <v>0</v>
      </c>
      <c r="I31" s="989"/>
      <c r="J31" s="419"/>
    </row>
    <row r="32" spans="1:10" x14ac:dyDescent="0.25">
      <c r="A32" s="419"/>
      <c r="B32" s="984" t="s">
        <v>392</v>
      </c>
      <c r="C32" s="984"/>
      <c r="D32" s="985">
        <f>SUM(D23:E31)</f>
        <v>0</v>
      </c>
      <c r="E32" s="985"/>
      <c r="F32" s="985">
        <f>SUM(F23:G31)</f>
        <v>0</v>
      </c>
      <c r="G32" s="985"/>
      <c r="H32" s="985">
        <f>+D32-F32</f>
        <v>0</v>
      </c>
      <c r="I32" s="985"/>
      <c r="J32" s="419"/>
    </row>
    <row r="33" spans="1:10" x14ac:dyDescent="0.25">
      <c r="A33" s="419"/>
      <c r="B33" s="984"/>
      <c r="C33" s="984"/>
      <c r="D33" s="985"/>
      <c r="E33" s="985"/>
      <c r="F33" s="985"/>
      <c r="G33" s="985"/>
      <c r="H33" s="985"/>
      <c r="I33" s="985"/>
      <c r="J33" s="419"/>
    </row>
    <row r="34" spans="1:10" x14ac:dyDescent="0.25">
      <c r="A34" s="419"/>
      <c r="B34" s="986" t="s">
        <v>149</v>
      </c>
      <c r="C34" s="987"/>
      <c r="D34" s="988">
        <f>+D20+D32</f>
        <v>0</v>
      </c>
      <c r="E34" s="989"/>
      <c r="F34" s="988">
        <f>+F20+F32</f>
        <v>0</v>
      </c>
      <c r="G34" s="989"/>
      <c r="H34" s="988">
        <f>+H20+H32</f>
        <v>0</v>
      </c>
      <c r="I34" s="989"/>
      <c r="J34" s="419"/>
    </row>
    <row r="35" spans="1:10" x14ac:dyDescent="0.25">
      <c r="A35" s="419"/>
      <c r="B35" s="419"/>
      <c r="C35" s="419"/>
      <c r="D35" s="419"/>
      <c r="E35" s="419"/>
      <c r="F35" s="419"/>
      <c r="G35" s="419"/>
      <c r="H35" s="419"/>
      <c r="I35" s="419"/>
      <c r="J35" s="419"/>
    </row>
  </sheetData>
  <sheetProtection formatCells="0"/>
  <mergeCells count="107">
    <mergeCell ref="B2:I2"/>
    <mergeCell ref="B3:I3"/>
    <mergeCell ref="B4:I4"/>
    <mergeCell ref="B5:I5"/>
    <mergeCell ref="B6:I6"/>
    <mergeCell ref="B8:C8"/>
    <mergeCell ref="D8:E8"/>
    <mergeCell ref="F8:G8"/>
    <mergeCell ref="H8:I8"/>
    <mergeCell ref="B12:C12"/>
    <mergeCell ref="D12:E12"/>
    <mergeCell ref="F12:G12"/>
    <mergeCell ref="H12:I12"/>
    <mergeCell ref="B13:C13"/>
    <mergeCell ref="D13:E13"/>
    <mergeCell ref="F13:G13"/>
    <mergeCell ref="H13:I13"/>
    <mergeCell ref="B9:C9"/>
    <mergeCell ref="D9:E9"/>
    <mergeCell ref="F9:G9"/>
    <mergeCell ref="H9:I9"/>
    <mergeCell ref="B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5:C25"/>
    <mergeCell ref="D25:E25"/>
    <mergeCell ref="F25:G25"/>
    <mergeCell ref="H25:I25"/>
    <mergeCell ref="B26:C26"/>
    <mergeCell ref="D26:E26"/>
    <mergeCell ref="F26:G26"/>
    <mergeCell ref="H26:I26"/>
    <mergeCell ref="B22:I22"/>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s>
  <pageMargins left="1.51" right="0.7" top="0.49" bottom="0.75" header="0.3" footer="0.3"/>
  <pageSetup scale="84" orientation="landscape" r:id="rId1"/>
  <ignoredErrors>
    <ignoredError sqref="H11:I14 F20 D20 H24:I34 F32:G34 D32:E34 H16:I20"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7"/>
  <sheetViews>
    <sheetView zoomScale="87" zoomScaleNormal="87" workbookViewId="0">
      <selection activeCell="C34" sqref="C34"/>
    </sheetView>
  </sheetViews>
  <sheetFormatPr baseColWidth="10" defaultRowHeight="11.25" x14ac:dyDescent="0.2"/>
  <cols>
    <col min="1" max="1" width="3.28515625" style="428" customWidth="1"/>
    <col min="2" max="2" width="47" style="428" bestFit="1" customWidth="1"/>
    <col min="3" max="3" width="28.85546875" style="428" customWidth="1"/>
    <col min="4" max="4" width="24.42578125" style="428" customWidth="1"/>
    <col min="5" max="16384" width="11.42578125" style="428"/>
  </cols>
  <sheetData>
    <row r="2" spans="2:4" ht="15.75" x14ac:dyDescent="0.25">
      <c r="B2" s="1006" t="s">
        <v>249</v>
      </c>
      <c r="C2" s="1007"/>
      <c r="D2" s="1008"/>
    </row>
    <row r="3" spans="2:4" ht="15.75" x14ac:dyDescent="0.25">
      <c r="B3" s="990" t="str">
        <f>'II.6End Neto'!B3:I3</f>
        <v>PRIMER INFORME TRIMESTRAL DEL GASTO PÚBLICO 2018</v>
      </c>
      <c r="C3" s="991"/>
      <c r="D3" s="992"/>
    </row>
    <row r="4" spans="2:4" ht="15.75" x14ac:dyDescent="0.25">
      <c r="B4" s="990" t="str">
        <f>'II.6End Neto'!B4:I4</f>
        <v>INSTITUTO VERACRUZANO DE DESARROLLO MUNICIPAL</v>
      </c>
      <c r="C4" s="991"/>
      <c r="D4" s="992"/>
    </row>
    <row r="5" spans="2:4" ht="15.75" x14ac:dyDescent="0.25">
      <c r="B5" s="990" t="s">
        <v>393</v>
      </c>
      <c r="C5" s="991"/>
      <c r="D5" s="992"/>
    </row>
    <row r="6" spans="2:4" ht="15.75" x14ac:dyDescent="0.25">
      <c r="B6" s="1009" t="str">
        <f>'II.6End Neto'!B6:I6</f>
        <v>Del 1 de Enero al 31 de marzo de 2018</v>
      </c>
      <c r="C6" s="1010"/>
      <c r="D6" s="1011"/>
    </row>
    <row r="7" spans="2:4" ht="15.75" x14ac:dyDescent="0.25">
      <c r="B7" s="706"/>
      <c r="C7" s="706"/>
      <c r="D7" s="706"/>
    </row>
    <row r="8" spans="2:4" ht="15.75" x14ac:dyDescent="0.25">
      <c r="B8" s="705" t="s">
        <v>383</v>
      </c>
      <c r="C8" s="705" t="s">
        <v>257</v>
      </c>
      <c r="D8" s="705" t="s">
        <v>284</v>
      </c>
    </row>
    <row r="9" spans="2:4" ht="15.75" x14ac:dyDescent="0.25">
      <c r="B9" s="1003" t="s">
        <v>389</v>
      </c>
      <c r="C9" s="1004"/>
      <c r="D9" s="1005"/>
    </row>
    <row r="10" spans="2:4" ht="15" x14ac:dyDescent="0.25">
      <c r="B10" s="551"/>
      <c r="C10" s="551"/>
      <c r="D10" s="552"/>
    </row>
    <row r="11" spans="2:4" ht="15" x14ac:dyDescent="0.25">
      <c r="B11" s="551"/>
      <c r="C11" s="551"/>
      <c r="D11" s="552"/>
    </row>
    <row r="12" spans="2:4" ht="15" x14ac:dyDescent="0.25">
      <c r="B12" s="551"/>
      <c r="C12" s="551"/>
      <c r="D12" s="552"/>
    </row>
    <row r="13" spans="2:4" ht="15" x14ac:dyDescent="0.25">
      <c r="B13" s="551"/>
      <c r="C13" s="551"/>
      <c r="D13" s="552"/>
    </row>
    <row r="14" spans="2:4" ht="15" x14ac:dyDescent="0.25">
      <c r="B14" s="551"/>
      <c r="C14" s="551"/>
      <c r="D14" s="552"/>
    </row>
    <row r="15" spans="2:4" ht="46.5" x14ac:dyDescent="0.7">
      <c r="B15" s="717" t="s">
        <v>486</v>
      </c>
      <c r="C15" s="551"/>
      <c r="D15" s="552"/>
    </row>
    <row r="16" spans="2:4" ht="15" x14ac:dyDescent="0.25">
      <c r="B16" s="551"/>
      <c r="C16" s="551"/>
      <c r="D16" s="552"/>
    </row>
    <row r="17" spans="2:4" ht="15" x14ac:dyDescent="0.25">
      <c r="B17" s="551"/>
      <c r="C17" s="551"/>
      <c r="D17" s="552"/>
    </row>
    <row r="18" spans="2:4" ht="15" x14ac:dyDescent="0.25">
      <c r="B18" s="551"/>
      <c r="C18" s="551"/>
      <c r="D18" s="552"/>
    </row>
    <row r="19" spans="2:4" ht="15" x14ac:dyDescent="0.25">
      <c r="B19" s="551"/>
      <c r="C19" s="551"/>
      <c r="D19" s="552"/>
    </row>
    <row r="20" spans="2:4" ht="15" x14ac:dyDescent="0.25">
      <c r="B20" s="553" t="s">
        <v>394</v>
      </c>
      <c r="C20" s="551">
        <f>SUM(C10:C19)</f>
        <v>0</v>
      </c>
      <c r="D20" s="551">
        <f>SUM(D10:D19)</f>
        <v>0</v>
      </c>
    </row>
    <row r="21" spans="2:4" ht="15" x14ac:dyDescent="0.25">
      <c r="B21" s="551"/>
      <c r="C21" s="551"/>
      <c r="D21" s="552"/>
    </row>
    <row r="22" spans="2:4" ht="15.75" x14ac:dyDescent="0.25">
      <c r="B22" s="1003" t="s">
        <v>391</v>
      </c>
      <c r="C22" s="1004"/>
      <c r="D22" s="1005"/>
    </row>
    <row r="23" spans="2:4" ht="15" x14ac:dyDescent="0.25">
      <c r="B23" s="551"/>
      <c r="C23" s="551"/>
      <c r="D23" s="552"/>
    </row>
    <row r="24" spans="2:4" ht="15" x14ac:dyDescent="0.25">
      <c r="B24" s="551"/>
      <c r="C24" s="551"/>
      <c r="D24" s="552"/>
    </row>
    <row r="25" spans="2:4" ht="15" x14ac:dyDescent="0.25">
      <c r="B25" s="551"/>
      <c r="C25" s="551"/>
      <c r="D25" s="552"/>
    </row>
    <row r="26" spans="2:4" ht="15" x14ac:dyDescent="0.25">
      <c r="B26" s="551"/>
      <c r="C26" s="551"/>
      <c r="D26" s="552"/>
    </row>
    <row r="27" spans="2:4" ht="15" x14ac:dyDescent="0.25">
      <c r="B27" s="551"/>
      <c r="C27" s="551"/>
      <c r="D27" s="552"/>
    </row>
    <row r="28" spans="2:4" ht="15" x14ac:dyDescent="0.25">
      <c r="B28" s="551"/>
      <c r="C28" s="551"/>
      <c r="D28" s="552"/>
    </row>
    <row r="29" spans="2:4" ht="15" x14ac:dyDescent="0.25">
      <c r="B29" s="551"/>
      <c r="C29" s="551"/>
      <c r="D29" s="552"/>
    </row>
    <row r="30" spans="2:4" ht="15" x14ac:dyDescent="0.25">
      <c r="B30" s="551"/>
      <c r="C30" s="551"/>
      <c r="D30" s="552"/>
    </row>
    <row r="31" spans="2:4" ht="15" x14ac:dyDescent="0.25">
      <c r="B31" s="551"/>
      <c r="C31" s="551"/>
      <c r="D31" s="552"/>
    </row>
    <row r="32" spans="2:4" ht="15" x14ac:dyDescent="0.25">
      <c r="B32" s="551"/>
      <c r="C32" s="551"/>
      <c r="D32" s="552"/>
    </row>
    <row r="33" spans="2:4" ht="15" x14ac:dyDescent="0.25">
      <c r="B33" s="551"/>
      <c r="C33" s="551"/>
      <c r="D33" s="552"/>
    </row>
    <row r="34" spans="2:4" ht="15" x14ac:dyDescent="0.25">
      <c r="B34" s="551"/>
      <c r="C34" s="551"/>
      <c r="D34" s="552"/>
    </row>
    <row r="35" spans="2:4" ht="15" x14ac:dyDescent="0.25">
      <c r="B35" s="553" t="s">
        <v>395</v>
      </c>
      <c r="C35" s="551">
        <f>SUM(C23:C34)</f>
        <v>0</v>
      </c>
      <c r="D35" s="551">
        <f>SUM(D23:D34)</f>
        <v>0</v>
      </c>
    </row>
    <row r="36" spans="2:4" ht="15" x14ac:dyDescent="0.25">
      <c r="B36" s="551"/>
      <c r="C36" s="551"/>
      <c r="D36" s="552"/>
    </row>
    <row r="37" spans="2:4" ht="15" x14ac:dyDescent="0.25">
      <c r="B37" s="553" t="s">
        <v>149</v>
      </c>
      <c r="C37" s="554">
        <f>+C20+C35</f>
        <v>0</v>
      </c>
      <c r="D37" s="554">
        <f>+D20+D35</f>
        <v>0</v>
      </c>
    </row>
  </sheetData>
  <sheetProtection formatCells="0"/>
  <mergeCells count="7">
    <mergeCell ref="B22:D22"/>
    <mergeCell ref="B2:D2"/>
    <mergeCell ref="B3:D3"/>
    <mergeCell ref="B4:D4"/>
    <mergeCell ref="B5:D5"/>
    <mergeCell ref="B6:D6"/>
    <mergeCell ref="B9:D9"/>
  </mergeCells>
  <pageMargins left="1.5354330708661419" right="0.70866141732283472" top="0.55118110236220474" bottom="0.74803149606299213" header="0.31496062992125984" footer="0.31496062992125984"/>
  <pageSetup scale="80" orientation="landscape" r:id="rId1"/>
  <ignoredErrors>
    <ignoredError sqref="C20:D20 C35:D37"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zoomScaleNormal="100" workbookViewId="0">
      <selection activeCell="F27" sqref="F27"/>
    </sheetView>
  </sheetViews>
  <sheetFormatPr baseColWidth="10" defaultRowHeight="15" x14ac:dyDescent="0.25"/>
  <cols>
    <col min="1" max="1" width="3.28515625" style="426" customWidth="1"/>
    <col min="2" max="2" width="1.140625" style="426" customWidth="1"/>
    <col min="3" max="3" width="57" style="426" customWidth="1"/>
    <col min="4" max="6" width="13.28515625" style="426" customWidth="1"/>
    <col min="7" max="7" width="4.28515625" style="419" customWidth="1"/>
    <col min="8" max="16384" width="11.42578125" style="426"/>
  </cols>
  <sheetData>
    <row r="1" spans="1:7" s="423" customFormat="1" ht="15.75" x14ac:dyDescent="0.25">
      <c r="A1" s="422"/>
      <c r="B1" s="982" t="s">
        <v>249</v>
      </c>
      <c r="C1" s="982"/>
      <c r="D1" s="982"/>
      <c r="E1" s="982"/>
      <c r="F1" s="982"/>
      <c r="G1" s="421"/>
    </row>
    <row r="2" spans="1:7" s="423" customFormat="1" ht="15.75" x14ac:dyDescent="0.25">
      <c r="A2" s="422"/>
      <c r="B2" s="983" t="str">
        <f>II.7Int!B3</f>
        <v>PRIMER INFORME TRIMESTRAL DEL GASTO PÚBLICO 2018</v>
      </c>
      <c r="C2" s="983"/>
      <c r="D2" s="983"/>
      <c r="E2" s="983"/>
      <c r="F2" s="983"/>
      <c r="G2" s="421"/>
    </row>
    <row r="3" spans="1:7" s="423" customFormat="1" ht="15.75" x14ac:dyDescent="0.25">
      <c r="A3" s="422"/>
      <c r="B3" s="983" t="str">
        <f>II.7Int!B4</f>
        <v>INSTITUTO VERACRUZANO DE DESARROLLO MUNICIPAL</v>
      </c>
      <c r="C3" s="983"/>
      <c r="D3" s="983"/>
      <c r="E3" s="983"/>
      <c r="F3" s="983"/>
      <c r="G3" s="421"/>
    </row>
    <row r="4" spans="1:7" s="423" customFormat="1" ht="15.75" x14ac:dyDescent="0.25">
      <c r="A4" s="422"/>
      <c r="B4" s="983" t="s">
        <v>396</v>
      </c>
      <c r="C4" s="983"/>
      <c r="D4" s="983"/>
      <c r="E4" s="983"/>
      <c r="F4" s="983"/>
      <c r="G4" s="421"/>
    </row>
    <row r="5" spans="1:7" s="423" customFormat="1" ht="15.75" x14ac:dyDescent="0.25">
      <c r="A5" s="422"/>
      <c r="B5" s="981" t="str">
        <f>II.7Int!B6</f>
        <v>Del 1 de Enero al 31 de marzo de 2018</v>
      </c>
      <c r="C5" s="981"/>
      <c r="D5" s="981"/>
      <c r="E5" s="981"/>
      <c r="F5" s="981"/>
      <c r="G5" s="421"/>
    </row>
    <row r="6" spans="1:7" s="708" customFormat="1" ht="6" customHeight="1" x14ac:dyDescent="0.25">
      <c r="A6" s="707"/>
      <c r="B6" s="704"/>
      <c r="C6" s="704"/>
      <c r="D6" s="704"/>
      <c r="E6" s="704"/>
      <c r="F6" s="704"/>
      <c r="G6" s="707"/>
    </row>
    <row r="7" spans="1:7" s="423" customFormat="1" ht="18" x14ac:dyDescent="0.25">
      <c r="A7" s="422"/>
      <c r="B7" s="977" t="s">
        <v>0</v>
      </c>
      <c r="C7" s="978"/>
      <c r="D7" s="744" t="s">
        <v>254</v>
      </c>
      <c r="E7" s="744" t="s">
        <v>257</v>
      </c>
      <c r="F7" s="745" t="s">
        <v>466</v>
      </c>
      <c r="G7" s="421"/>
    </row>
    <row r="8" spans="1:7" ht="5.25" customHeight="1" thickBot="1" x14ac:dyDescent="0.3">
      <c r="A8" s="425"/>
      <c r="B8" s="555"/>
      <c r="C8" s="516"/>
      <c r="D8" s="518"/>
      <c r="E8" s="518"/>
      <c r="F8" s="517"/>
      <c r="G8" s="424"/>
    </row>
    <row r="9" spans="1:7" ht="15.75" thickBot="1" x14ac:dyDescent="0.3">
      <c r="A9" s="425"/>
      <c r="B9" s="556"/>
      <c r="C9" s="557" t="s">
        <v>397</v>
      </c>
      <c r="D9" s="558">
        <f>+D10+D11</f>
        <v>3736000</v>
      </c>
      <c r="E9" s="558">
        <f t="shared" ref="E9:F9" si="0">+E10+E11</f>
        <v>7361</v>
      </c>
      <c r="F9" s="559">
        <f t="shared" si="0"/>
        <v>1021549</v>
      </c>
      <c r="G9" s="424"/>
    </row>
    <row r="10" spans="1:7" x14ac:dyDescent="0.25">
      <c r="A10" s="425"/>
      <c r="B10" s="1016" t="s">
        <v>462</v>
      </c>
      <c r="C10" s="1017"/>
      <c r="D10" s="560">
        <f>+II.1EAI!E34</f>
        <v>0</v>
      </c>
      <c r="E10" s="560">
        <f>+II.1EAI!H34</f>
        <v>0</v>
      </c>
      <c r="F10" s="561">
        <f>+II.1EAI!I34</f>
        <v>0</v>
      </c>
      <c r="G10" s="424"/>
    </row>
    <row r="11" spans="1:7" x14ac:dyDescent="0.25">
      <c r="A11" s="425"/>
      <c r="B11" s="1018" t="s">
        <v>463</v>
      </c>
      <c r="C11" s="1019"/>
      <c r="D11" s="562">
        <f>+II.1EAI!E47</f>
        <v>3736000</v>
      </c>
      <c r="E11" s="562">
        <f>+II.1EAI!H47</f>
        <v>7361</v>
      </c>
      <c r="F11" s="563">
        <f>+II.1EAI!I47</f>
        <v>1021549</v>
      </c>
      <c r="G11" s="424"/>
    </row>
    <row r="12" spans="1:7" ht="6.75" customHeight="1" thickBot="1" x14ac:dyDescent="0.3">
      <c r="A12" s="425"/>
      <c r="B12" s="564"/>
      <c r="C12" s="565"/>
      <c r="D12" s="488"/>
      <c r="E12" s="488"/>
      <c r="F12" s="566"/>
      <c r="G12" s="424"/>
    </row>
    <row r="13" spans="1:7" ht="15.75" thickBot="1" x14ac:dyDescent="0.3">
      <c r="A13" s="425"/>
      <c r="B13" s="567"/>
      <c r="C13" s="557" t="s">
        <v>398</v>
      </c>
      <c r="D13" s="558">
        <f>+D14+D15</f>
        <v>3736000</v>
      </c>
      <c r="E13" s="558">
        <f t="shared" ref="E13:F13" si="1">+E14+E15</f>
        <v>3052513</v>
      </c>
      <c r="F13" s="559">
        <f t="shared" si="1"/>
        <v>917199</v>
      </c>
      <c r="G13" s="424"/>
    </row>
    <row r="14" spans="1:7" x14ac:dyDescent="0.25">
      <c r="A14" s="425"/>
      <c r="B14" s="1020" t="s">
        <v>464</v>
      </c>
      <c r="C14" s="1021"/>
      <c r="D14" s="560"/>
      <c r="E14" s="560"/>
      <c r="F14" s="561"/>
      <c r="G14" s="424"/>
    </row>
    <row r="15" spans="1:7" x14ac:dyDescent="0.25">
      <c r="A15" s="425"/>
      <c r="B15" s="1018" t="s">
        <v>465</v>
      </c>
      <c r="C15" s="1019"/>
      <c r="D15" s="562">
        <f>II.2CAdmon!D23</f>
        <v>3736000</v>
      </c>
      <c r="E15" s="562">
        <f>II.2CAdmon!G23</f>
        <v>3052513</v>
      </c>
      <c r="F15" s="563">
        <f>II.2CAdmon!H23</f>
        <v>917199</v>
      </c>
      <c r="G15" s="424"/>
    </row>
    <row r="16" spans="1:7" ht="5.25" customHeight="1" thickBot="1" x14ac:dyDescent="0.3">
      <c r="A16" s="425"/>
      <c r="B16" s="568"/>
      <c r="C16" s="569"/>
      <c r="D16" s="488"/>
      <c r="E16" s="488"/>
      <c r="F16" s="566"/>
      <c r="G16" s="424"/>
    </row>
    <row r="17" spans="1:7" ht="15.75" thickBot="1" x14ac:dyDescent="0.3">
      <c r="A17" s="425"/>
      <c r="B17" s="556"/>
      <c r="C17" s="557" t="s">
        <v>399</v>
      </c>
      <c r="D17" s="558">
        <f>+D9-D13</f>
        <v>0</v>
      </c>
      <c r="E17" s="558">
        <f t="shared" ref="E17:F17" si="2">+E9-E13</f>
        <v>-3045152</v>
      </c>
      <c r="F17" s="559">
        <f t="shared" si="2"/>
        <v>104350</v>
      </c>
      <c r="G17" s="424"/>
    </row>
    <row r="18" spans="1:7" x14ac:dyDescent="0.25">
      <c r="A18" s="425"/>
      <c r="B18" s="427"/>
      <c r="C18" s="427"/>
      <c r="D18" s="427"/>
      <c r="E18" s="427"/>
      <c r="F18" s="427"/>
      <c r="G18" s="424"/>
    </row>
    <row r="19" spans="1:7" ht="18" x14ac:dyDescent="0.25">
      <c r="A19" s="425"/>
      <c r="B19" s="956" t="s">
        <v>0</v>
      </c>
      <c r="C19" s="957"/>
      <c r="D19" s="702" t="s">
        <v>254</v>
      </c>
      <c r="E19" s="702" t="s">
        <v>257</v>
      </c>
      <c r="F19" s="703" t="s">
        <v>466</v>
      </c>
      <c r="G19" s="424"/>
    </row>
    <row r="20" spans="1:7" ht="6.75" customHeight="1" x14ac:dyDescent="0.25">
      <c r="A20" s="425"/>
      <c r="B20" s="555"/>
      <c r="C20" s="516"/>
      <c r="D20" s="518"/>
      <c r="E20" s="518"/>
      <c r="F20" s="517"/>
      <c r="G20" s="424"/>
    </row>
    <row r="21" spans="1:7" x14ac:dyDescent="0.25">
      <c r="A21" s="425"/>
      <c r="B21" s="1013" t="s">
        <v>400</v>
      </c>
      <c r="C21" s="1014"/>
      <c r="D21" s="562">
        <f>+D17</f>
        <v>0</v>
      </c>
      <c r="E21" s="562">
        <f t="shared" ref="E21:F21" si="3">+E17</f>
        <v>-3045152</v>
      </c>
      <c r="F21" s="563">
        <f t="shared" si="3"/>
        <v>104350</v>
      </c>
      <c r="G21" s="424"/>
    </row>
    <row r="22" spans="1:7" ht="6" customHeight="1" x14ac:dyDescent="0.25">
      <c r="A22" s="425"/>
      <c r="B22" s="564"/>
      <c r="C22" s="565"/>
      <c r="D22" s="488"/>
      <c r="E22" s="488"/>
      <c r="F22" s="566"/>
      <c r="G22" s="424"/>
    </row>
    <row r="23" spans="1:7" x14ac:dyDescent="0.25">
      <c r="A23" s="425"/>
      <c r="B23" s="1013" t="s">
        <v>401</v>
      </c>
      <c r="C23" s="1014"/>
      <c r="D23" s="562"/>
      <c r="E23" s="562"/>
      <c r="F23" s="563"/>
      <c r="G23" s="424"/>
    </row>
    <row r="24" spans="1:7" ht="7.5" customHeight="1" thickBot="1" x14ac:dyDescent="0.3">
      <c r="A24" s="425"/>
      <c r="B24" s="568"/>
      <c r="C24" s="569"/>
      <c r="D24" s="488"/>
      <c r="E24" s="488"/>
      <c r="F24" s="566"/>
      <c r="G24" s="424"/>
    </row>
    <row r="25" spans="1:7" ht="15.75" thickBot="1" x14ac:dyDescent="0.3">
      <c r="A25" s="425"/>
      <c r="B25" s="567"/>
      <c r="C25" s="557" t="s">
        <v>402</v>
      </c>
      <c r="D25" s="570">
        <f>+D21-D23</f>
        <v>0</v>
      </c>
      <c r="E25" s="570">
        <f t="shared" ref="E25:F25" si="4">+E21-E23</f>
        <v>-3045152</v>
      </c>
      <c r="F25" s="571">
        <f t="shared" si="4"/>
        <v>104350</v>
      </c>
      <c r="G25" s="424"/>
    </row>
    <row r="26" spans="1:7" x14ac:dyDescent="0.25">
      <c r="A26" s="425"/>
      <c r="B26" s="427"/>
      <c r="C26" s="427"/>
      <c r="D26" s="427"/>
      <c r="E26" s="427"/>
      <c r="F26" s="427"/>
      <c r="G26" s="424"/>
    </row>
    <row r="27" spans="1:7" ht="18" x14ac:dyDescent="0.25">
      <c r="A27" s="425"/>
      <c r="B27" s="956" t="s">
        <v>0</v>
      </c>
      <c r="C27" s="957"/>
      <c r="D27" s="702" t="s">
        <v>254</v>
      </c>
      <c r="E27" s="702" t="s">
        <v>257</v>
      </c>
      <c r="F27" s="703" t="s">
        <v>466</v>
      </c>
      <c r="G27" s="424"/>
    </row>
    <row r="28" spans="1:7" ht="5.25" customHeight="1" x14ac:dyDescent="0.25">
      <c r="A28" s="425"/>
      <c r="B28" s="555"/>
      <c r="C28" s="516"/>
      <c r="D28" s="518"/>
      <c r="E28" s="518"/>
      <c r="F28" s="517"/>
      <c r="G28" s="424"/>
    </row>
    <row r="29" spans="1:7" x14ac:dyDescent="0.25">
      <c r="A29" s="425"/>
      <c r="B29" s="1013" t="s">
        <v>403</v>
      </c>
      <c r="C29" s="1014"/>
      <c r="D29" s="562">
        <f>+II.1EAI!E52</f>
        <v>0</v>
      </c>
      <c r="E29" s="562">
        <f>+II.1EAI!H52</f>
        <v>0</v>
      </c>
      <c r="F29" s="563">
        <f>+II.1EAI!I52</f>
        <v>0</v>
      </c>
      <c r="G29" s="424"/>
    </row>
    <row r="30" spans="1:7" ht="5.25" customHeight="1" x14ac:dyDescent="0.25">
      <c r="A30" s="425"/>
      <c r="B30" s="564"/>
      <c r="C30" s="565"/>
      <c r="D30" s="488"/>
      <c r="E30" s="488"/>
      <c r="F30" s="566"/>
      <c r="G30" s="424"/>
    </row>
    <row r="31" spans="1:7" x14ac:dyDescent="0.25">
      <c r="A31" s="425"/>
      <c r="B31" s="1013" t="s">
        <v>404</v>
      </c>
      <c r="C31" s="1014"/>
      <c r="D31" s="562"/>
      <c r="E31" s="562"/>
      <c r="F31" s="563"/>
      <c r="G31" s="424"/>
    </row>
    <row r="32" spans="1:7" ht="3.75" customHeight="1" thickBot="1" x14ac:dyDescent="0.3">
      <c r="A32" s="425"/>
      <c r="B32" s="572"/>
      <c r="C32" s="573"/>
      <c r="D32" s="560"/>
      <c r="E32" s="560"/>
      <c r="F32" s="561"/>
      <c r="G32" s="424"/>
    </row>
    <row r="33" spans="1:7" ht="15.75" thickBot="1" x14ac:dyDescent="0.3">
      <c r="A33" s="425"/>
      <c r="B33" s="567"/>
      <c r="C33" s="557" t="s">
        <v>405</v>
      </c>
      <c r="D33" s="570">
        <f>+D29-D31</f>
        <v>0</v>
      </c>
      <c r="E33" s="570">
        <f t="shared" ref="E33:F33" si="5">+E29-E31</f>
        <v>0</v>
      </c>
      <c r="F33" s="571">
        <f t="shared" si="5"/>
        <v>0</v>
      </c>
      <c r="G33" s="424"/>
    </row>
    <row r="34" spans="1:7" s="419" customFormat="1" x14ac:dyDescent="0.25">
      <c r="A34" s="424"/>
      <c r="B34" s="427"/>
      <c r="C34" s="427"/>
      <c r="D34" s="427"/>
      <c r="E34" s="427"/>
      <c r="F34" s="427"/>
      <c r="G34" s="424"/>
    </row>
    <row r="35" spans="1:7" ht="23.25" customHeight="1" x14ac:dyDescent="0.25">
      <c r="A35" s="425"/>
      <c r="B35" s="427"/>
      <c r="C35" s="1015" t="s">
        <v>406</v>
      </c>
      <c r="D35" s="1015"/>
      <c r="E35" s="1015"/>
      <c r="F35" s="1015"/>
    </row>
    <row r="36" spans="1:7" ht="28.5" customHeight="1" x14ac:dyDescent="0.25">
      <c r="A36" s="425"/>
      <c r="B36" s="427"/>
      <c r="C36" s="1015" t="s">
        <v>407</v>
      </c>
      <c r="D36" s="1015"/>
      <c r="E36" s="1015"/>
      <c r="F36" s="1015"/>
    </row>
    <row r="37" spans="1:7" x14ac:dyDescent="0.25">
      <c r="B37" s="427"/>
      <c r="C37" s="1012" t="s">
        <v>408</v>
      </c>
      <c r="D37" s="1012"/>
      <c r="E37" s="1012"/>
      <c r="F37" s="1012"/>
    </row>
    <row r="38" spans="1:7" s="419" customFormat="1" x14ac:dyDescent="0.25"/>
  </sheetData>
  <sheetProtection formatCells="0"/>
  <mergeCells count="19">
    <mergeCell ref="B21:C21"/>
    <mergeCell ref="B1:F1"/>
    <mergeCell ref="B2:F2"/>
    <mergeCell ref="B3:F3"/>
    <mergeCell ref="B4:F4"/>
    <mergeCell ref="B5:F5"/>
    <mergeCell ref="B7:C7"/>
    <mergeCell ref="B10:C10"/>
    <mergeCell ref="B11:C11"/>
    <mergeCell ref="B14:C14"/>
    <mergeCell ref="B15:C15"/>
    <mergeCell ref="B19:C19"/>
    <mergeCell ref="C37:F37"/>
    <mergeCell ref="B23:C23"/>
    <mergeCell ref="B27:C27"/>
    <mergeCell ref="B29:C29"/>
    <mergeCell ref="B31:C31"/>
    <mergeCell ref="C35:F35"/>
    <mergeCell ref="C36:F36"/>
  </mergeCells>
  <pageMargins left="1.77" right="0.7" top="0.75" bottom="0.75" header="0.3" footer="0.3"/>
  <pageSetup scale="93" orientation="landscape" r:id="rId1"/>
  <ignoredErrors>
    <ignoredError sqref="D10:F17 D21:F21 D29:F29"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7:D11"/>
  <sheetViews>
    <sheetView workbookViewId="0">
      <selection activeCell="B10" sqref="B10:D10"/>
    </sheetView>
  </sheetViews>
  <sheetFormatPr baseColWidth="10" defaultRowHeight="15" x14ac:dyDescent="0.25"/>
  <cols>
    <col min="1" max="1" width="11.42578125" style="1"/>
    <col min="2" max="2" width="106" style="1" customWidth="1"/>
    <col min="3" max="3" width="11.42578125" style="1"/>
    <col min="4" max="4" width="14.42578125" style="1" customWidth="1"/>
    <col min="5" max="16384" width="11.42578125" style="1"/>
  </cols>
  <sheetData>
    <row r="7" spans="2:4" ht="27" x14ac:dyDescent="0.4">
      <c r="B7" s="754" t="s">
        <v>249</v>
      </c>
      <c r="C7" s="754"/>
      <c r="D7" s="754"/>
    </row>
    <row r="8" spans="2:4" ht="27" x14ac:dyDescent="0.4">
      <c r="B8" s="754" t="str">
        <f>'APARTADO II PRESUPUETARIOS'!B8:D8</f>
        <v>INSTITUTO VERACRUZANO DE DESARROLLO MUNICIPAL</v>
      </c>
      <c r="C8" s="754"/>
      <c r="D8" s="754"/>
    </row>
    <row r="9" spans="2:4" ht="27" x14ac:dyDescent="0.4">
      <c r="B9" s="754" t="str">
        <f>'APARTADO II PRESUPUETARIOS'!B9:D9</f>
        <v>PRIMER INFORME TRIMESTRAL DEL GASTO PÚBLICO 2018</v>
      </c>
      <c r="C9" s="754"/>
      <c r="D9" s="754"/>
    </row>
    <row r="10" spans="2:4" ht="27" x14ac:dyDescent="0.4">
      <c r="B10" s="754" t="s">
        <v>474</v>
      </c>
      <c r="C10" s="754"/>
      <c r="D10" s="754"/>
    </row>
    <row r="11" spans="2:4" ht="103.5" customHeight="1" x14ac:dyDescent="0.65">
      <c r="B11" s="757" t="s">
        <v>473</v>
      </c>
      <c r="C11" s="757"/>
      <c r="D11" s="757"/>
    </row>
  </sheetData>
  <mergeCells count="5">
    <mergeCell ref="B7:D7"/>
    <mergeCell ref="B8:D8"/>
    <mergeCell ref="B9:D9"/>
    <mergeCell ref="B11:D11"/>
    <mergeCell ref="B10:D10"/>
  </mergeCells>
  <pageMargins left="0.70866141732283472" right="0.70866141732283472" top="0.74803149606299213" bottom="0.74803149606299213" header="0.31496062992125984" footer="0.31496062992125984"/>
  <pageSetup scale="8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4"/>
  <sheetViews>
    <sheetView zoomScale="84" zoomScaleNormal="84" workbookViewId="0">
      <selection activeCell="J18" sqref="J18"/>
    </sheetView>
  </sheetViews>
  <sheetFormatPr baseColWidth="10" defaultRowHeight="15" x14ac:dyDescent="0.25"/>
  <cols>
    <col min="1" max="1" width="2.140625" style="419" customWidth="1"/>
    <col min="2" max="3" width="3.7109375" style="428" customWidth="1"/>
    <col min="4" max="4" width="56.28515625" style="428" customWidth="1"/>
    <col min="5" max="10" width="20.7109375" style="428" customWidth="1"/>
    <col min="11" max="11" width="3.140625" style="419" customWidth="1"/>
    <col min="12" max="16384" width="11.42578125" style="426"/>
  </cols>
  <sheetData>
    <row r="1" spans="1:12" s="419" customFormat="1" ht="6.75" customHeight="1" x14ac:dyDescent="0.25">
      <c r="B1" s="427"/>
      <c r="C1" s="427"/>
      <c r="D1" s="427"/>
      <c r="E1" s="427"/>
      <c r="F1" s="427"/>
      <c r="G1" s="427"/>
      <c r="H1" s="427"/>
      <c r="I1" s="427"/>
    </row>
    <row r="2" spans="1:12" ht="15.75" x14ac:dyDescent="0.25">
      <c r="A2" s="424"/>
      <c r="B2" s="982" t="s">
        <v>249</v>
      </c>
      <c r="C2" s="982"/>
      <c r="D2" s="982"/>
      <c r="E2" s="982"/>
      <c r="F2" s="982"/>
      <c r="G2" s="982"/>
      <c r="H2" s="982"/>
      <c r="I2" s="982"/>
      <c r="J2" s="982"/>
      <c r="K2" s="424"/>
      <c r="L2" s="425"/>
    </row>
    <row r="3" spans="1:12" ht="15.75" x14ac:dyDescent="0.25">
      <c r="A3" s="424"/>
      <c r="B3" s="983" t="str">
        <f>'II.8Post Fiscal'!B2:F2</f>
        <v>PRIMER INFORME TRIMESTRAL DEL GASTO PÚBLICO 2018</v>
      </c>
      <c r="C3" s="983"/>
      <c r="D3" s="983"/>
      <c r="E3" s="983"/>
      <c r="F3" s="983"/>
      <c r="G3" s="983"/>
      <c r="H3" s="983"/>
      <c r="I3" s="983"/>
      <c r="J3" s="983"/>
      <c r="K3" s="424"/>
      <c r="L3" s="425"/>
    </row>
    <row r="4" spans="1:12" ht="15.75" x14ac:dyDescent="0.25">
      <c r="A4" s="424"/>
      <c r="B4" s="983" t="str">
        <f>'APARTADO III INF. PROGRAMATICOS'!B8:D8</f>
        <v>INSTITUTO VERACRUZANO DE DESARROLLO MUNICIPAL</v>
      </c>
      <c r="C4" s="983"/>
      <c r="D4" s="983"/>
      <c r="E4" s="983"/>
      <c r="F4" s="983"/>
      <c r="G4" s="983"/>
      <c r="H4" s="983"/>
      <c r="I4" s="983"/>
      <c r="J4" s="983"/>
      <c r="K4" s="424"/>
      <c r="L4" s="425"/>
    </row>
    <row r="5" spans="1:12" ht="15.75" x14ac:dyDescent="0.25">
      <c r="A5" s="424"/>
      <c r="B5" s="983" t="s">
        <v>409</v>
      </c>
      <c r="C5" s="983"/>
      <c r="D5" s="983"/>
      <c r="E5" s="983"/>
      <c r="F5" s="983"/>
      <c r="G5" s="983"/>
      <c r="H5" s="983"/>
      <c r="I5" s="983"/>
      <c r="J5" s="983"/>
      <c r="K5" s="424"/>
      <c r="L5" s="425"/>
    </row>
    <row r="6" spans="1:12" ht="15.75" x14ac:dyDescent="0.25">
      <c r="A6" s="424"/>
      <c r="B6" s="981" t="str">
        <f>'II.8Post Fiscal'!B5:F5</f>
        <v>Del 1 de Enero al 31 de marzo de 2018</v>
      </c>
      <c r="C6" s="981"/>
      <c r="D6" s="981"/>
      <c r="E6" s="981"/>
      <c r="F6" s="981"/>
      <c r="G6" s="981"/>
      <c r="H6" s="981"/>
      <c r="I6" s="981"/>
      <c r="J6" s="981"/>
      <c r="K6" s="424"/>
      <c r="L6" s="425"/>
    </row>
    <row r="7" spans="1:12" s="419" customFormat="1" ht="2.25" customHeight="1" x14ac:dyDescent="0.25">
      <c r="A7" s="424"/>
      <c r="B7" s="749"/>
      <c r="C7" s="749"/>
      <c r="D7" s="749"/>
      <c r="E7" s="749"/>
      <c r="F7" s="749"/>
      <c r="G7" s="749"/>
      <c r="H7" s="749"/>
      <c r="I7" s="749"/>
      <c r="J7" s="749"/>
      <c r="K7" s="424"/>
      <c r="L7" s="424"/>
    </row>
    <row r="8" spans="1:12" ht="15.75" x14ac:dyDescent="0.25">
      <c r="A8" s="424"/>
      <c r="B8" s="1028" t="s">
        <v>0</v>
      </c>
      <c r="C8" s="1028"/>
      <c r="D8" s="1029"/>
      <c r="E8" s="979" t="s">
        <v>347</v>
      </c>
      <c r="F8" s="979"/>
      <c r="G8" s="979"/>
      <c r="H8" s="979"/>
      <c r="I8" s="979"/>
      <c r="J8" s="980" t="s">
        <v>281</v>
      </c>
      <c r="K8" s="424"/>
      <c r="L8" s="425"/>
    </row>
    <row r="9" spans="1:12" ht="31.5" x14ac:dyDescent="0.25">
      <c r="A9" s="424"/>
      <c r="B9" s="1030"/>
      <c r="C9" s="1030"/>
      <c r="D9" s="1031"/>
      <c r="E9" s="744" t="s">
        <v>282</v>
      </c>
      <c r="F9" s="744" t="s">
        <v>283</v>
      </c>
      <c r="G9" s="744" t="s">
        <v>256</v>
      </c>
      <c r="H9" s="744" t="s">
        <v>257</v>
      </c>
      <c r="I9" s="744" t="s">
        <v>284</v>
      </c>
      <c r="J9" s="980"/>
      <c r="K9" s="424"/>
      <c r="L9" s="425"/>
    </row>
    <row r="10" spans="1:12" ht="15.75" customHeight="1" x14ac:dyDescent="0.25">
      <c r="A10" s="424"/>
      <c r="B10" s="1032"/>
      <c r="C10" s="1032"/>
      <c r="D10" s="1033"/>
      <c r="E10" s="744">
        <v>1</v>
      </c>
      <c r="F10" s="744">
        <v>2</v>
      </c>
      <c r="G10" s="744" t="s">
        <v>285</v>
      </c>
      <c r="H10" s="744">
        <v>4</v>
      </c>
      <c r="I10" s="744">
        <v>5</v>
      </c>
      <c r="J10" s="745" t="s">
        <v>286</v>
      </c>
      <c r="K10" s="424"/>
      <c r="L10" s="425"/>
    </row>
    <row r="11" spans="1:12" ht="15" customHeight="1" x14ac:dyDescent="0.25">
      <c r="A11" s="424"/>
      <c r="B11" s="1024" t="s">
        <v>410</v>
      </c>
      <c r="C11" s="1024"/>
      <c r="D11" s="1025"/>
      <c r="E11" s="574"/>
      <c r="F11" s="575"/>
      <c r="G11" s="576"/>
      <c r="H11" s="575"/>
      <c r="I11" s="575"/>
      <c r="J11" s="577"/>
      <c r="K11" s="424"/>
      <c r="L11" s="425"/>
    </row>
    <row r="12" spans="1:12" x14ac:dyDescent="0.25">
      <c r="A12" s="424"/>
      <c r="B12" s="578"/>
      <c r="C12" s="1022" t="s">
        <v>411</v>
      </c>
      <c r="D12" s="1023"/>
      <c r="E12" s="579">
        <f>+E13+E14</f>
        <v>0</v>
      </c>
      <c r="F12" s="579">
        <f>+F13+F14</f>
        <v>0</v>
      </c>
      <c r="G12" s="490">
        <f>+E12+F12</f>
        <v>0</v>
      </c>
      <c r="H12" s="579">
        <f t="shared" ref="H12:I12" si="0">+H13+H14</f>
        <v>0</v>
      </c>
      <c r="I12" s="579">
        <f t="shared" si="0"/>
        <v>0</v>
      </c>
      <c r="J12" s="491">
        <f>+G12-H12</f>
        <v>0</v>
      </c>
      <c r="K12" s="424"/>
      <c r="L12" s="425"/>
    </row>
    <row r="13" spans="1:12" x14ac:dyDescent="0.25">
      <c r="A13" s="424"/>
      <c r="B13" s="470"/>
      <c r="C13" s="470"/>
      <c r="D13" s="471" t="s">
        <v>412</v>
      </c>
      <c r="E13" s="580"/>
      <c r="F13" s="494"/>
      <c r="G13" s="495">
        <f t="shared" ref="G13:G40" si="1">+E13+F13</f>
        <v>0</v>
      </c>
      <c r="H13" s="494"/>
      <c r="I13" s="494"/>
      <c r="J13" s="496">
        <f t="shared" ref="J13:J40" si="2">+G13-H13</f>
        <v>0</v>
      </c>
      <c r="K13" s="424"/>
      <c r="L13" s="425"/>
    </row>
    <row r="14" spans="1:12" x14ac:dyDescent="0.25">
      <c r="A14" s="424"/>
      <c r="B14" s="470"/>
      <c r="C14" s="470"/>
      <c r="D14" s="471" t="s">
        <v>413</v>
      </c>
      <c r="E14" s="580"/>
      <c r="F14" s="494"/>
      <c r="G14" s="495">
        <f t="shared" si="1"/>
        <v>0</v>
      </c>
      <c r="H14" s="494"/>
      <c r="I14" s="494"/>
      <c r="J14" s="496">
        <f t="shared" si="2"/>
        <v>0</v>
      </c>
      <c r="K14" s="424"/>
      <c r="L14" s="425"/>
    </row>
    <row r="15" spans="1:12" x14ac:dyDescent="0.25">
      <c r="A15" s="424"/>
      <c r="B15" s="578"/>
      <c r="C15" s="1022" t="s">
        <v>414</v>
      </c>
      <c r="D15" s="1023"/>
      <c r="E15" s="579">
        <f>SUM(E16:E23)</f>
        <v>3736000</v>
      </c>
      <c r="F15" s="579">
        <f>SUM(F16:F23)</f>
        <v>0</v>
      </c>
      <c r="G15" s="490">
        <f t="shared" si="1"/>
        <v>3736000</v>
      </c>
      <c r="H15" s="579">
        <f t="shared" ref="H15:J15" si="3">SUM(H16:H23)</f>
        <v>3052513</v>
      </c>
      <c r="I15" s="579">
        <f t="shared" si="3"/>
        <v>917199</v>
      </c>
      <c r="J15" s="579">
        <f t="shared" si="3"/>
        <v>683487</v>
      </c>
      <c r="K15" s="424"/>
      <c r="L15" s="425"/>
    </row>
    <row r="16" spans="1:12" x14ac:dyDescent="0.25">
      <c r="A16" s="424"/>
      <c r="B16" s="470"/>
      <c r="C16" s="470"/>
      <c r="D16" s="471" t="s">
        <v>415</v>
      </c>
      <c r="E16" s="580"/>
      <c r="F16" s="494"/>
      <c r="G16" s="495">
        <f t="shared" si="1"/>
        <v>0</v>
      </c>
      <c r="H16" s="494"/>
      <c r="I16" s="494"/>
      <c r="J16" s="496">
        <f t="shared" si="2"/>
        <v>0</v>
      </c>
      <c r="K16" s="424"/>
      <c r="L16" s="425"/>
    </row>
    <row r="17" spans="1:12" x14ac:dyDescent="0.25">
      <c r="A17" s="424"/>
      <c r="B17" s="470"/>
      <c r="C17" s="470"/>
      <c r="D17" s="471" t="s">
        <v>416</v>
      </c>
      <c r="E17" s="580"/>
      <c r="F17" s="494"/>
      <c r="G17" s="495">
        <f t="shared" si="1"/>
        <v>0</v>
      </c>
      <c r="H17" s="494"/>
      <c r="I17" s="494"/>
      <c r="J17" s="496">
        <f t="shared" si="2"/>
        <v>0</v>
      </c>
      <c r="K17" s="424"/>
      <c r="L17" s="425"/>
    </row>
    <row r="18" spans="1:12" x14ac:dyDescent="0.25">
      <c r="A18" s="424"/>
      <c r="B18" s="470"/>
      <c r="C18" s="470"/>
      <c r="D18" s="471" t="s">
        <v>417</v>
      </c>
      <c r="E18" s="580">
        <v>3736000</v>
      </c>
      <c r="F18" s="494">
        <v>0</v>
      </c>
      <c r="G18" s="495">
        <f t="shared" si="1"/>
        <v>3736000</v>
      </c>
      <c r="H18" s="494">
        <v>3052513</v>
      </c>
      <c r="I18" s="494">
        <v>917199</v>
      </c>
      <c r="J18" s="496">
        <f>G18-H18</f>
        <v>683487</v>
      </c>
      <c r="K18" s="424"/>
      <c r="L18" s="425"/>
    </row>
    <row r="19" spans="1:12" x14ac:dyDescent="0.25">
      <c r="A19" s="424"/>
      <c r="B19" s="470"/>
      <c r="C19" s="470"/>
      <c r="D19" s="471" t="s">
        <v>418</v>
      </c>
      <c r="E19" s="580"/>
      <c r="F19" s="494"/>
      <c r="G19" s="495">
        <f t="shared" si="1"/>
        <v>0</v>
      </c>
      <c r="H19" s="494"/>
      <c r="I19" s="494"/>
      <c r="J19" s="496">
        <f t="shared" si="2"/>
        <v>0</v>
      </c>
      <c r="K19" s="424"/>
      <c r="L19" s="425"/>
    </row>
    <row r="20" spans="1:12" x14ac:dyDescent="0.25">
      <c r="A20" s="424"/>
      <c r="B20" s="470"/>
      <c r="C20" s="470"/>
      <c r="D20" s="471" t="s">
        <v>419</v>
      </c>
      <c r="E20" s="580"/>
      <c r="F20" s="494"/>
      <c r="G20" s="495">
        <f t="shared" si="1"/>
        <v>0</v>
      </c>
      <c r="H20" s="494"/>
      <c r="I20" s="494"/>
      <c r="J20" s="496">
        <f t="shared" si="2"/>
        <v>0</v>
      </c>
      <c r="K20" s="424"/>
      <c r="L20" s="425"/>
    </row>
    <row r="21" spans="1:12" ht="30" x14ac:dyDescent="0.25">
      <c r="A21" s="424"/>
      <c r="B21" s="470"/>
      <c r="C21" s="470"/>
      <c r="D21" s="471" t="s">
        <v>420</v>
      </c>
      <c r="E21" s="580"/>
      <c r="F21" s="494"/>
      <c r="G21" s="495">
        <f t="shared" si="1"/>
        <v>0</v>
      </c>
      <c r="H21" s="494"/>
      <c r="I21" s="494"/>
      <c r="J21" s="496">
        <f t="shared" si="2"/>
        <v>0</v>
      </c>
      <c r="K21" s="424"/>
      <c r="L21" s="425"/>
    </row>
    <row r="22" spans="1:12" x14ac:dyDescent="0.25">
      <c r="A22" s="424"/>
      <c r="B22" s="470"/>
      <c r="C22" s="470"/>
      <c r="D22" s="471" t="s">
        <v>421</v>
      </c>
      <c r="E22" s="580"/>
      <c r="F22" s="494"/>
      <c r="G22" s="495">
        <f t="shared" si="1"/>
        <v>0</v>
      </c>
      <c r="H22" s="494"/>
      <c r="I22" s="494"/>
      <c r="J22" s="496">
        <f t="shared" si="2"/>
        <v>0</v>
      </c>
      <c r="K22" s="424"/>
      <c r="L22" s="425"/>
    </row>
    <row r="23" spans="1:12" x14ac:dyDescent="0.25">
      <c r="A23" s="424"/>
      <c r="B23" s="470"/>
      <c r="C23" s="470"/>
      <c r="D23" s="471" t="s">
        <v>422</v>
      </c>
      <c r="E23" s="580"/>
      <c r="F23" s="494"/>
      <c r="G23" s="495">
        <f t="shared" si="1"/>
        <v>0</v>
      </c>
      <c r="H23" s="494"/>
      <c r="I23" s="494"/>
      <c r="J23" s="496">
        <f t="shared" si="2"/>
        <v>0</v>
      </c>
      <c r="K23" s="424"/>
      <c r="L23" s="425"/>
    </row>
    <row r="24" spans="1:12" x14ac:dyDescent="0.25">
      <c r="A24" s="424"/>
      <c r="B24" s="470"/>
      <c r="C24" s="1022" t="s">
        <v>423</v>
      </c>
      <c r="D24" s="1023"/>
      <c r="E24" s="579">
        <f>SUM(E25:E27)</f>
        <v>0</v>
      </c>
      <c r="F24" s="579">
        <f>SUM(F25:F27)</f>
        <v>0</v>
      </c>
      <c r="G24" s="490">
        <f t="shared" si="1"/>
        <v>0</v>
      </c>
      <c r="H24" s="579">
        <f t="shared" ref="H24:I24" si="4">SUM(H25:H27)</f>
        <v>0</v>
      </c>
      <c r="I24" s="579">
        <f t="shared" si="4"/>
        <v>0</v>
      </c>
      <c r="J24" s="491">
        <f t="shared" si="2"/>
        <v>0</v>
      </c>
      <c r="K24" s="424"/>
      <c r="L24" s="425"/>
    </row>
    <row r="25" spans="1:12" ht="30" x14ac:dyDescent="0.25">
      <c r="A25" s="424"/>
      <c r="B25" s="470"/>
      <c r="C25" s="470"/>
      <c r="D25" s="471" t="s">
        <v>424</v>
      </c>
      <c r="E25" s="580"/>
      <c r="F25" s="494"/>
      <c r="G25" s="495">
        <f t="shared" si="1"/>
        <v>0</v>
      </c>
      <c r="H25" s="494"/>
      <c r="I25" s="494"/>
      <c r="J25" s="496">
        <f t="shared" si="2"/>
        <v>0</v>
      </c>
      <c r="K25" s="424"/>
      <c r="L25" s="425"/>
    </row>
    <row r="26" spans="1:12" x14ac:dyDescent="0.25">
      <c r="A26" s="424"/>
      <c r="B26" s="470"/>
      <c r="C26" s="470"/>
      <c r="D26" s="471" t="s">
        <v>425</v>
      </c>
      <c r="E26" s="580"/>
      <c r="F26" s="494"/>
      <c r="G26" s="495">
        <f t="shared" si="1"/>
        <v>0</v>
      </c>
      <c r="H26" s="494"/>
      <c r="I26" s="494"/>
      <c r="J26" s="496">
        <f t="shared" si="2"/>
        <v>0</v>
      </c>
      <c r="K26" s="424"/>
      <c r="L26" s="425"/>
    </row>
    <row r="27" spans="1:12" x14ac:dyDescent="0.25">
      <c r="A27" s="424"/>
      <c r="B27" s="470"/>
      <c r="C27" s="470"/>
      <c r="D27" s="471" t="s">
        <v>426</v>
      </c>
      <c r="E27" s="580"/>
      <c r="F27" s="494"/>
      <c r="G27" s="495">
        <f t="shared" si="1"/>
        <v>0</v>
      </c>
      <c r="H27" s="494"/>
      <c r="I27" s="494"/>
      <c r="J27" s="496">
        <f t="shared" si="2"/>
        <v>0</v>
      </c>
      <c r="K27" s="424"/>
      <c r="L27" s="425"/>
    </row>
    <row r="28" spans="1:12" x14ac:dyDescent="0.25">
      <c r="A28" s="424"/>
      <c r="B28" s="470"/>
      <c r="C28" s="1022" t="s">
        <v>427</v>
      </c>
      <c r="D28" s="1023"/>
      <c r="E28" s="579">
        <f>SUM(E29:E30)</f>
        <v>0</v>
      </c>
      <c r="F28" s="579">
        <f>SUM(F29:F30)</f>
        <v>0</v>
      </c>
      <c r="G28" s="490">
        <f t="shared" si="1"/>
        <v>0</v>
      </c>
      <c r="H28" s="579">
        <f t="shared" ref="H28:I28" si="5">SUM(H29:H30)</f>
        <v>0</v>
      </c>
      <c r="I28" s="579">
        <f t="shared" si="5"/>
        <v>0</v>
      </c>
      <c r="J28" s="491">
        <f t="shared" si="2"/>
        <v>0</v>
      </c>
      <c r="K28" s="424"/>
      <c r="L28" s="425"/>
    </row>
    <row r="29" spans="1:12" x14ac:dyDescent="0.25">
      <c r="A29" s="424"/>
      <c r="B29" s="470"/>
      <c r="C29" s="470"/>
      <c r="D29" s="471" t="s">
        <v>428</v>
      </c>
      <c r="E29" s="580"/>
      <c r="F29" s="494"/>
      <c r="G29" s="495">
        <f t="shared" si="1"/>
        <v>0</v>
      </c>
      <c r="H29" s="494"/>
      <c r="I29" s="494"/>
      <c r="J29" s="496">
        <f t="shared" si="2"/>
        <v>0</v>
      </c>
      <c r="K29" s="424"/>
      <c r="L29" s="425"/>
    </row>
    <row r="30" spans="1:12" x14ac:dyDescent="0.25">
      <c r="A30" s="424"/>
      <c r="B30" s="470"/>
      <c r="C30" s="470"/>
      <c r="D30" s="471" t="s">
        <v>429</v>
      </c>
      <c r="E30" s="580"/>
      <c r="F30" s="494"/>
      <c r="G30" s="495">
        <f t="shared" si="1"/>
        <v>0</v>
      </c>
      <c r="H30" s="494"/>
      <c r="I30" s="494"/>
      <c r="J30" s="496">
        <f t="shared" si="2"/>
        <v>0</v>
      </c>
      <c r="K30" s="424"/>
      <c r="L30" s="425"/>
    </row>
    <row r="31" spans="1:12" x14ac:dyDescent="0.25">
      <c r="A31" s="424"/>
      <c r="B31" s="470"/>
      <c r="C31" s="1022" t="s">
        <v>430</v>
      </c>
      <c r="D31" s="1023"/>
      <c r="E31" s="579">
        <f>SUM(E32:E35)</f>
        <v>0</v>
      </c>
      <c r="F31" s="579">
        <f>SUM(F32:F35)</f>
        <v>0</v>
      </c>
      <c r="G31" s="490">
        <f t="shared" si="1"/>
        <v>0</v>
      </c>
      <c r="H31" s="579">
        <f t="shared" ref="H31:I31" si="6">SUM(H32:H35)</f>
        <v>0</v>
      </c>
      <c r="I31" s="579">
        <f t="shared" si="6"/>
        <v>0</v>
      </c>
      <c r="J31" s="491">
        <f t="shared" si="2"/>
        <v>0</v>
      </c>
      <c r="K31" s="424"/>
      <c r="L31" s="425"/>
    </row>
    <row r="32" spans="1:12" x14ac:dyDescent="0.25">
      <c r="A32" s="424"/>
      <c r="B32" s="470"/>
      <c r="C32" s="470"/>
      <c r="D32" s="471" t="s">
        <v>431</v>
      </c>
      <c r="E32" s="580"/>
      <c r="F32" s="494"/>
      <c r="G32" s="495">
        <f t="shared" si="1"/>
        <v>0</v>
      </c>
      <c r="H32" s="494"/>
      <c r="I32" s="494"/>
      <c r="J32" s="496">
        <f t="shared" si="2"/>
        <v>0</v>
      </c>
      <c r="K32" s="424"/>
      <c r="L32" s="425"/>
    </row>
    <row r="33" spans="1:12" x14ac:dyDescent="0.25">
      <c r="A33" s="424"/>
      <c r="B33" s="470"/>
      <c r="C33" s="470"/>
      <c r="D33" s="471" t="s">
        <v>432</v>
      </c>
      <c r="E33" s="580"/>
      <c r="F33" s="494"/>
      <c r="G33" s="495">
        <f t="shared" si="1"/>
        <v>0</v>
      </c>
      <c r="H33" s="494"/>
      <c r="I33" s="494"/>
      <c r="J33" s="496">
        <f t="shared" si="2"/>
        <v>0</v>
      </c>
      <c r="K33" s="424"/>
      <c r="L33" s="425"/>
    </row>
    <row r="34" spans="1:12" x14ac:dyDescent="0.25">
      <c r="A34" s="424"/>
      <c r="B34" s="470"/>
      <c r="C34" s="470"/>
      <c r="D34" s="471" t="s">
        <v>433</v>
      </c>
      <c r="E34" s="580"/>
      <c r="F34" s="494"/>
      <c r="G34" s="495">
        <f t="shared" si="1"/>
        <v>0</v>
      </c>
      <c r="H34" s="494"/>
      <c r="I34" s="494"/>
      <c r="J34" s="496">
        <f t="shared" si="2"/>
        <v>0</v>
      </c>
      <c r="K34" s="424"/>
      <c r="L34" s="425"/>
    </row>
    <row r="35" spans="1:12" ht="30" x14ac:dyDescent="0.25">
      <c r="A35" s="424"/>
      <c r="B35" s="470"/>
      <c r="C35" s="470"/>
      <c r="D35" s="471" t="s">
        <v>434</v>
      </c>
      <c r="E35" s="580"/>
      <c r="F35" s="494"/>
      <c r="G35" s="495">
        <f t="shared" si="1"/>
        <v>0</v>
      </c>
      <c r="H35" s="494"/>
      <c r="I35" s="494"/>
      <c r="J35" s="496">
        <f t="shared" si="2"/>
        <v>0</v>
      </c>
      <c r="K35" s="424"/>
      <c r="L35" s="425"/>
    </row>
    <row r="36" spans="1:12" x14ac:dyDescent="0.25">
      <c r="A36" s="424"/>
      <c r="B36" s="470"/>
      <c r="C36" s="1022" t="s">
        <v>435</v>
      </c>
      <c r="D36" s="1023"/>
      <c r="E36" s="579">
        <f>SUM(E37)</f>
        <v>0</v>
      </c>
      <c r="F36" s="579">
        <f>SUM(F37)</f>
        <v>0</v>
      </c>
      <c r="G36" s="490">
        <f t="shared" si="1"/>
        <v>0</v>
      </c>
      <c r="H36" s="579">
        <f t="shared" ref="H36:I36" si="7">SUM(H37)</f>
        <v>0</v>
      </c>
      <c r="I36" s="579">
        <f t="shared" si="7"/>
        <v>0</v>
      </c>
      <c r="J36" s="491">
        <f t="shared" si="2"/>
        <v>0</v>
      </c>
      <c r="K36" s="424"/>
      <c r="L36" s="425"/>
    </row>
    <row r="37" spans="1:12" x14ac:dyDescent="0.25">
      <c r="A37" s="424"/>
      <c r="B37" s="470"/>
      <c r="C37" s="470"/>
      <c r="D37" s="471" t="s">
        <v>436</v>
      </c>
      <c r="E37" s="580"/>
      <c r="F37" s="494"/>
      <c r="G37" s="495">
        <f t="shared" si="1"/>
        <v>0</v>
      </c>
      <c r="H37" s="494"/>
      <c r="I37" s="494"/>
      <c r="J37" s="496">
        <f t="shared" si="2"/>
        <v>0</v>
      </c>
      <c r="K37" s="424"/>
      <c r="L37" s="425"/>
    </row>
    <row r="38" spans="1:12" ht="15" customHeight="1" x14ac:dyDescent="0.25">
      <c r="A38" s="424"/>
      <c r="B38" s="1024" t="s">
        <v>437</v>
      </c>
      <c r="C38" s="1024"/>
      <c r="D38" s="1025"/>
      <c r="E38" s="580"/>
      <c r="F38" s="494"/>
      <c r="G38" s="495">
        <f t="shared" si="1"/>
        <v>0</v>
      </c>
      <c r="H38" s="494"/>
      <c r="I38" s="494"/>
      <c r="J38" s="496">
        <f t="shared" si="2"/>
        <v>0</v>
      </c>
      <c r="K38" s="424"/>
      <c r="L38" s="425"/>
    </row>
    <row r="39" spans="1:12" ht="15" customHeight="1" x14ac:dyDescent="0.25">
      <c r="A39" s="424"/>
      <c r="B39" s="1024" t="s">
        <v>438</v>
      </c>
      <c r="C39" s="1024"/>
      <c r="D39" s="1025"/>
      <c r="E39" s="580"/>
      <c r="F39" s="494"/>
      <c r="G39" s="495">
        <f t="shared" si="1"/>
        <v>0</v>
      </c>
      <c r="H39" s="494"/>
      <c r="I39" s="494"/>
      <c r="J39" s="496">
        <f t="shared" si="2"/>
        <v>0</v>
      </c>
      <c r="K39" s="424"/>
      <c r="L39" s="425"/>
    </row>
    <row r="40" spans="1:12" ht="15.75" customHeight="1" x14ac:dyDescent="0.25">
      <c r="A40" s="424"/>
      <c r="B40" s="1024" t="s">
        <v>439</v>
      </c>
      <c r="C40" s="1024"/>
      <c r="D40" s="1025"/>
      <c r="E40" s="580"/>
      <c r="F40" s="494"/>
      <c r="G40" s="495">
        <f t="shared" si="1"/>
        <v>0</v>
      </c>
      <c r="H40" s="494"/>
      <c r="I40" s="494"/>
      <c r="J40" s="496">
        <f t="shared" si="2"/>
        <v>0</v>
      </c>
      <c r="K40" s="424"/>
      <c r="L40" s="425"/>
    </row>
    <row r="41" spans="1:12" x14ac:dyDescent="0.25">
      <c r="A41" s="424"/>
      <c r="B41" s="581"/>
      <c r="C41" s="581"/>
      <c r="D41" s="582"/>
      <c r="E41" s="583"/>
      <c r="F41" s="584"/>
      <c r="G41" s="585"/>
      <c r="H41" s="584"/>
      <c r="I41" s="584"/>
      <c r="J41" s="586"/>
      <c r="K41" s="424"/>
      <c r="L41" s="425"/>
    </row>
    <row r="42" spans="1:12" s="363" customFormat="1" x14ac:dyDescent="0.25">
      <c r="A42" s="361"/>
      <c r="B42" s="497"/>
      <c r="C42" s="1026" t="s">
        <v>296</v>
      </c>
      <c r="D42" s="1027"/>
      <c r="E42" s="587">
        <f>+E12+E15+E24+E28+E31+E36+E38+E39+E40</f>
        <v>3736000</v>
      </c>
      <c r="F42" s="587">
        <f t="shared" ref="F42:J42" si="8">+F12+F15+F24+F28+F31+F36+F38+F39+F40</f>
        <v>0</v>
      </c>
      <c r="G42" s="587">
        <f t="shared" si="8"/>
        <v>3736000</v>
      </c>
      <c r="H42" s="741">
        <f t="shared" si="8"/>
        <v>3052513</v>
      </c>
      <c r="I42" s="587">
        <f t="shared" si="8"/>
        <v>917199</v>
      </c>
      <c r="J42" s="588">
        <f t="shared" si="8"/>
        <v>683487</v>
      </c>
      <c r="K42" s="361"/>
      <c r="L42" s="362"/>
    </row>
    <row r="43" spans="1:12" x14ac:dyDescent="0.25">
      <c r="A43" s="424"/>
      <c r="B43" s="427"/>
      <c r="C43" s="427"/>
      <c r="D43" s="427"/>
      <c r="E43" s="427"/>
      <c r="F43" s="427"/>
      <c r="G43" s="427"/>
      <c r="H43" s="427"/>
      <c r="I43" s="427"/>
      <c r="J43" s="427"/>
      <c r="K43" s="424"/>
      <c r="L43" s="425"/>
    </row>
    <row r="44" spans="1:12" x14ac:dyDescent="0.25">
      <c r="A44" s="424"/>
      <c r="B44" s="427"/>
      <c r="C44" s="427"/>
      <c r="D44" s="427"/>
      <c r="E44" s="427"/>
      <c r="F44" s="427"/>
      <c r="G44" s="427"/>
      <c r="H44" s="427"/>
      <c r="I44" s="427"/>
      <c r="J44" s="427"/>
      <c r="K44" s="424"/>
      <c r="L44" s="425"/>
    </row>
  </sheetData>
  <mergeCells count="19">
    <mergeCell ref="C31:D31"/>
    <mergeCell ref="B2:J2"/>
    <mergeCell ref="B3:J3"/>
    <mergeCell ref="B4:J4"/>
    <mergeCell ref="B5:J5"/>
    <mergeCell ref="B6:J6"/>
    <mergeCell ref="B8:D10"/>
    <mergeCell ref="E8:I8"/>
    <mergeCell ref="J8:J9"/>
    <mergeCell ref="B11:D11"/>
    <mergeCell ref="C12:D12"/>
    <mergeCell ref="C15:D15"/>
    <mergeCell ref="C24:D24"/>
    <mergeCell ref="C28:D28"/>
    <mergeCell ref="C36:D36"/>
    <mergeCell ref="B38:D38"/>
    <mergeCell ref="B39:D39"/>
    <mergeCell ref="B40:D40"/>
    <mergeCell ref="C42:D42"/>
  </mergeCells>
  <pageMargins left="0.61" right="0.36" top="0.62" bottom="0.47" header="0.3" footer="0.3"/>
  <pageSetup scale="62"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3"/>
  <sheetViews>
    <sheetView workbookViewId="0">
      <selection activeCell="B4" sqref="B4:H4"/>
    </sheetView>
  </sheetViews>
  <sheetFormatPr baseColWidth="10" defaultRowHeight="15" x14ac:dyDescent="0.25"/>
  <cols>
    <col min="1" max="16384" width="11.42578125" style="429"/>
  </cols>
  <sheetData>
    <row r="1" spans="1:11" ht="15.75" x14ac:dyDescent="0.25">
      <c r="A1" s="589"/>
      <c r="B1" s="1035" t="s">
        <v>249</v>
      </c>
      <c r="C1" s="1035"/>
      <c r="D1" s="1035"/>
      <c r="E1" s="1035"/>
      <c r="F1" s="1035"/>
      <c r="G1" s="1035"/>
      <c r="H1" s="1035"/>
      <c r="I1" s="589"/>
    </row>
    <row r="2" spans="1:11" ht="15.75" x14ac:dyDescent="0.25">
      <c r="A2" s="589"/>
      <c r="B2" s="1035" t="str">
        <f>III.1CProg!B3</f>
        <v>PRIMER INFORME TRIMESTRAL DEL GASTO PÚBLICO 2018</v>
      </c>
      <c r="C2" s="1035"/>
      <c r="D2" s="1035"/>
      <c r="E2" s="1035"/>
      <c r="F2" s="1035"/>
      <c r="G2" s="1035"/>
      <c r="H2" s="1035"/>
      <c r="I2" s="589"/>
    </row>
    <row r="3" spans="1:11" ht="15.75" x14ac:dyDescent="0.25">
      <c r="A3" s="589"/>
      <c r="B3" s="1035" t="s">
        <v>440</v>
      </c>
      <c r="C3" s="1035"/>
      <c r="D3" s="1035"/>
      <c r="E3" s="1035"/>
      <c r="F3" s="1035"/>
      <c r="G3" s="1035"/>
      <c r="H3" s="1035"/>
      <c r="I3" s="589"/>
    </row>
    <row r="4" spans="1:11" ht="15.75" x14ac:dyDescent="0.25">
      <c r="A4" s="589"/>
      <c r="B4" s="1035" t="str">
        <f>III.1CProg!B6</f>
        <v>Del 1 de Enero al 31 de marzo de 2018</v>
      </c>
      <c r="C4" s="1035"/>
      <c r="D4" s="1035"/>
      <c r="E4" s="1035"/>
      <c r="F4" s="1035"/>
      <c r="G4" s="1035"/>
      <c r="H4" s="1035"/>
      <c r="I4" s="589"/>
    </row>
    <row r="5" spans="1:11" ht="15.75" x14ac:dyDescent="0.25">
      <c r="A5" s="590"/>
      <c r="B5" s="1036" t="s">
        <v>441</v>
      </c>
      <c r="C5" s="1036"/>
      <c r="D5" s="1036"/>
      <c r="E5" s="1036"/>
      <c r="F5" s="1036"/>
      <c r="G5" s="1036"/>
      <c r="H5" s="1036"/>
      <c r="I5" s="590"/>
    </row>
    <row r="6" spans="1:11" x14ac:dyDescent="0.25">
      <c r="A6" s="592" t="s">
        <v>442</v>
      </c>
      <c r="B6" s="1034" t="str">
        <f>III.1CProg!B4</f>
        <v>INSTITUTO VERACRUZANO DE DESARROLLO MUNICIPAL</v>
      </c>
      <c r="C6" s="1034"/>
      <c r="D6" s="1034"/>
      <c r="E6" s="1034"/>
      <c r="F6" s="1034"/>
      <c r="G6" s="1034"/>
      <c r="H6" s="1034"/>
      <c r="I6" s="1034"/>
    </row>
    <row r="8" spans="1:11" x14ac:dyDescent="0.25">
      <c r="A8" s="591" t="s">
        <v>467</v>
      </c>
    </row>
    <row r="9" spans="1:11" x14ac:dyDescent="0.25">
      <c r="A9" s="591" t="s">
        <v>468</v>
      </c>
    </row>
    <row r="10" spans="1:11" x14ac:dyDescent="0.25">
      <c r="A10" s="591"/>
    </row>
    <row r="12" spans="1:11" x14ac:dyDescent="0.25">
      <c r="C12" s="713" t="s">
        <v>487</v>
      </c>
      <c r="D12" s="714"/>
      <c r="E12" s="715"/>
      <c r="F12" s="72"/>
      <c r="G12" s="72"/>
      <c r="H12" s="72"/>
      <c r="I12" s="72"/>
      <c r="J12" s="72"/>
      <c r="K12" s="72"/>
    </row>
    <row r="13" spans="1:11" ht="15.75" x14ac:dyDescent="0.25">
      <c r="C13" s="716" t="s">
        <v>489</v>
      </c>
      <c r="D13" s="714"/>
      <c r="E13" s="715"/>
      <c r="F13" s="72"/>
      <c r="G13" s="72"/>
      <c r="H13" s="72"/>
      <c r="I13" s="72"/>
      <c r="J13" s="72"/>
      <c r="K13" s="72"/>
    </row>
  </sheetData>
  <mergeCells count="6">
    <mergeCell ref="B6:I6"/>
    <mergeCell ref="B1:H1"/>
    <mergeCell ref="B2:H2"/>
    <mergeCell ref="B3:H3"/>
    <mergeCell ref="B4:H4"/>
    <mergeCell ref="B5:H5"/>
  </mergeCells>
  <pageMargins left="1.07" right="0.70866141732283472" top="0.74803149606299213" bottom="0.74803149606299213" header="0.31496062992125984" footer="0.31496062992125984"/>
  <pageSetup scale="9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showGridLines="0" workbookViewId="0">
      <selection activeCell="E25" sqref="E25"/>
    </sheetView>
  </sheetViews>
  <sheetFormatPr baseColWidth="10" defaultRowHeight="15" x14ac:dyDescent="0.25"/>
  <cols>
    <col min="1" max="9" width="11.42578125" style="429"/>
    <col min="10" max="10" width="16.85546875" style="429" customWidth="1"/>
    <col min="11" max="16384" width="11.42578125" style="429"/>
  </cols>
  <sheetData>
    <row r="1" spans="1:10" ht="15.75" x14ac:dyDescent="0.25">
      <c r="A1" s="1035" t="s">
        <v>249</v>
      </c>
      <c r="B1" s="1035"/>
      <c r="C1" s="1035"/>
      <c r="D1" s="1035"/>
      <c r="E1" s="1035"/>
      <c r="F1" s="1035"/>
      <c r="G1" s="1035"/>
      <c r="H1" s="1035"/>
      <c r="I1" s="1035"/>
      <c r="J1" s="1035"/>
    </row>
    <row r="2" spans="1:10" ht="15.75" x14ac:dyDescent="0.25">
      <c r="A2" s="1035" t="str">
        <f>III.2PYP!B2</f>
        <v>PRIMER INFORME TRIMESTRAL DEL GASTO PÚBLICO 2018</v>
      </c>
      <c r="B2" s="1035"/>
      <c r="C2" s="1035"/>
      <c r="D2" s="1035"/>
      <c r="E2" s="1035"/>
      <c r="F2" s="1035"/>
      <c r="G2" s="1035"/>
      <c r="H2" s="1035"/>
      <c r="I2" s="1035"/>
      <c r="J2" s="1035"/>
    </row>
    <row r="3" spans="1:10" ht="15.75" x14ac:dyDescent="0.25">
      <c r="A3" s="1035" t="s">
        <v>443</v>
      </c>
      <c r="B3" s="1035"/>
      <c r="C3" s="1035"/>
      <c r="D3" s="1035"/>
      <c r="E3" s="1035"/>
      <c r="F3" s="1035"/>
      <c r="G3" s="1035"/>
      <c r="H3" s="1035"/>
      <c r="I3" s="1035"/>
      <c r="J3" s="1035"/>
    </row>
    <row r="4" spans="1:10" ht="15.75" x14ac:dyDescent="0.25">
      <c r="A4" s="1035" t="str">
        <f>III.2PYP!B4</f>
        <v>Del 1 de Enero al 31 de marzo de 2018</v>
      </c>
      <c r="B4" s="1035"/>
      <c r="C4" s="1035"/>
      <c r="D4" s="1035"/>
      <c r="E4" s="1035"/>
      <c r="F4" s="1035"/>
      <c r="G4" s="1035"/>
      <c r="H4" s="1035"/>
      <c r="I4" s="1035"/>
      <c r="J4" s="1035"/>
    </row>
    <row r="5" spans="1:10" ht="15.75" x14ac:dyDescent="0.25">
      <c r="A5" s="1036" t="s">
        <v>441</v>
      </c>
      <c r="B5" s="1036"/>
      <c r="C5" s="1036"/>
      <c r="D5" s="1036"/>
      <c r="E5" s="1036"/>
      <c r="F5" s="1036"/>
      <c r="G5" s="1036"/>
      <c r="H5" s="1036"/>
      <c r="I5" s="1036"/>
      <c r="J5" s="1036"/>
    </row>
    <row r="6" spans="1:10" x14ac:dyDescent="0.25">
      <c r="A6" s="592" t="s">
        <v>442</v>
      </c>
      <c r="B6" s="1034" t="str">
        <f>III.1CProg!B4</f>
        <v>INSTITUTO VERACRUZANO DE DESARROLLO MUNICIPAL</v>
      </c>
      <c r="C6" s="1034"/>
      <c r="D6" s="1034"/>
      <c r="E6" s="1034"/>
      <c r="F6" s="1034"/>
      <c r="G6" s="1034"/>
      <c r="H6" s="1034"/>
      <c r="I6" s="1034"/>
      <c r="J6" s="593"/>
    </row>
    <row r="8" spans="1:10" x14ac:dyDescent="0.25">
      <c r="A8" s="429" t="s">
        <v>444</v>
      </c>
    </row>
    <row r="9" spans="1:10" x14ac:dyDescent="0.25">
      <c r="A9" s="591" t="s">
        <v>467</v>
      </c>
    </row>
    <row r="10" spans="1:10" x14ac:dyDescent="0.25">
      <c r="A10" s="591" t="s">
        <v>468</v>
      </c>
    </row>
    <row r="11" spans="1:10" x14ac:dyDescent="0.25">
      <c r="A11" s="591"/>
    </row>
    <row r="15" spans="1:10" x14ac:dyDescent="0.25">
      <c r="A15" s="72"/>
      <c r="B15" s="713"/>
      <c r="C15" s="714"/>
      <c r="D15" s="715"/>
      <c r="E15" s="72"/>
      <c r="F15" s="72"/>
      <c r="G15" s="72"/>
      <c r="H15" s="72"/>
      <c r="I15" s="72"/>
      <c r="J15" s="72"/>
    </row>
    <row r="16" spans="1:10" ht="15.75" x14ac:dyDescent="0.25">
      <c r="A16" s="72"/>
      <c r="B16" s="716"/>
      <c r="C16" s="714"/>
      <c r="D16" s="715"/>
      <c r="E16" s="72"/>
      <c r="F16" s="72"/>
      <c r="G16" s="72"/>
      <c r="H16" s="72"/>
      <c r="I16" s="72"/>
      <c r="J16" s="72"/>
    </row>
    <row r="17" spans="1:10" x14ac:dyDescent="0.25">
      <c r="A17" s="72"/>
      <c r="B17" s="72"/>
      <c r="C17" s="72"/>
      <c r="D17" s="72"/>
      <c r="E17" s="72"/>
      <c r="F17" s="72"/>
      <c r="G17" s="72"/>
      <c r="H17" s="72"/>
      <c r="I17" s="72"/>
      <c r="J17" s="72"/>
    </row>
  </sheetData>
  <mergeCells count="6">
    <mergeCell ref="B6:I6"/>
    <mergeCell ref="A1:J1"/>
    <mergeCell ref="A2:J2"/>
    <mergeCell ref="A3:J3"/>
    <mergeCell ref="A4:J4"/>
    <mergeCell ref="A5:J5"/>
  </mergeCells>
  <pageMargins left="1.04" right="0.70866141732283472" top="0.74803149606299213" bottom="0.74803149606299213" header="0.31496062992125984" footer="0.31496062992125984"/>
  <pageSetup scale="98"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7:D11"/>
  <sheetViews>
    <sheetView topLeftCell="A7" workbookViewId="0">
      <selection activeCell="B11" sqref="B11:D11"/>
    </sheetView>
  </sheetViews>
  <sheetFormatPr baseColWidth="10" defaultRowHeight="15" x14ac:dyDescent="0.25"/>
  <cols>
    <col min="1" max="1" width="11.42578125" style="1"/>
    <col min="2" max="2" width="106" style="1" customWidth="1"/>
    <col min="3" max="3" width="11.42578125" style="1"/>
    <col min="4" max="4" width="14.42578125" style="1" customWidth="1"/>
    <col min="5" max="16384" width="11.42578125" style="1"/>
  </cols>
  <sheetData>
    <row r="7" spans="2:4" ht="25.5" x14ac:dyDescent="0.35">
      <c r="B7" s="754" t="s">
        <v>249</v>
      </c>
      <c r="C7" s="754"/>
      <c r="D7" s="754"/>
    </row>
    <row r="8" spans="2:4" ht="27" x14ac:dyDescent="0.4">
      <c r="B8" s="754" t="str">
        <f>'APARTADO II PRESUPUETARIOS'!B8:D8</f>
        <v>INSTITUTO VERACRUZANO DE DESARROLLO MUNICIPAL</v>
      </c>
      <c r="C8" s="754"/>
      <c r="D8" s="754"/>
    </row>
    <row r="9" spans="2:4" ht="27" x14ac:dyDescent="0.4">
      <c r="B9" s="754" t="str">
        <f>'APARTADO II PRESUPUETARIOS'!B9:D9</f>
        <v>PRIMER INFORME TRIMESTRAL DEL GASTO PÚBLICO 2018</v>
      </c>
      <c r="C9" s="754"/>
      <c r="D9" s="754"/>
    </row>
    <row r="10" spans="2:4" ht="27" x14ac:dyDescent="0.4">
      <c r="B10" s="754" t="s">
        <v>475</v>
      </c>
      <c r="C10" s="754"/>
      <c r="D10" s="754"/>
    </row>
    <row r="11" spans="2:4" ht="103.5" customHeight="1" x14ac:dyDescent="0.65">
      <c r="B11" s="757" t="s">
        <v>476</v>
      </c>
      <c r="C11" s="757"/>
      <c r="D11" s="757"/>
    </row>
  </sheetData>
  <mergeCells count="5">
    <mergeCell ref="B8:D8"/>
    <mergeCell ref="B9:D9"/>
    <mergeCell ref="B10:D10"/>
    <mergeCell ref="B11:D11"/>
    <mergeCell ref="B7:D7"/>
  </mergeCells>
  <pageMargins left="0.70866141732283472" right="0.70866141732283472" top="0.74803149606299213" bottom="0.74803149606299213" header="0.31496062992125984" footer="0.31496062992125984"/>
  <pageSetup scale="8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workbookViewId="0">
      <selection activeCell="C21" sqref="C21"/>
    </sheetView>
  </sheetViews>
  <sheetFormatPr baseColWidth="10" defaultRowHeight="12" x14ac:dyDescent="0.2"/>
  <cols>
    <col min="1" max="1" width="30.85546875" style="549" customWidth="1"/>
    <col min="2" max="2" width="84.42578125" style="549" customWidth="1"/>
    <col min="3" max="3" width="31.7109375" style="549" customWidth="1"/>
    <col min="4" max="4" width="11.42578125" style="595"/>
    <col min="5" max="254" width="11.42578125" style="549"/>
    <col min="255" max="255" width="4.85546875" style="549" customWidth="1"/>
    <col min="256" max="256" width="30.85546875" style="549" customWidth="1"/>
    <col min="257" max="257" width="84.42578125" style="549" customWidth="1"/>
    <col min="258" max="258" width="42.7109375" style="549" customWidth="1"/>
    <col min="259" max="259" width="4.85546875" style="549" customWidth="1"/>
    <col min="260" max="510" width="11.42578125" style="549"/>
    <col min="511" max="511" width="4.85546875" style="549" customWidth="1"/>
    <col min="512" max="512" width="30.85546875" style="549" customWidth="1"/>
    <col min="513" max="513" width="84.42578125" style="549" customWidth="1"/>
    <col min="514" max="514" width="42.7109375" style="549" customWidth="1"/>
    <col min="515" max="515" width="4.85546875" style="549" customWidth="1"/>
    <col min="516" max="766" width="11.42578125" style="549"/>
    <col min="767" max="767" width="4.85546875" style="549" customWidth="1"/>
    <col min="768" max="768" width="30.85546875" style="549" customWidth="1"/>
    <col min="769" max="769" width="84.42578125" style="549" customWidth="1"/>
    <col min="770" max="770" width="42.7109375" style="549" customWidth="1"/>
    <col min="771" max="771" width="4.85546875" style="549" customWidth="1"/>
    <col min="772" max="1022" width="11.42578125" style="549"/>
    <col min="1023" max="1023" width="4.85546875" style="549" customWidth="1"/>
    <col min="1024" max="1024" width="30.85546875" style="549" customWidth="1"/>
    <col min="1025" max="1025" width="84.42578125" style="549" customWidth="1"/>
    <col min="1026" max="1026" width="42.7109375" style="549" customWidth="1"/>
    <col min="1027" max="1027" width="4.85546875" style="549" customWidth="1"/>
    <col min="1028" max="1278" width="11.42578125" style="549"/>
    <col min="1279" max="1279" width="4.85546875" style="549" customWidth="1"/>
    <col min="1280" max="1280" width="30.85546875" style="549" customWidth="1"/>
    <col min="1281" max="1281" width="84.42578125" style="549" customWidth="1"/>
    <col min="1282" max="1282" width="42.7109375" style="549" customWidth="1"/>
    <col min="1283" max="1283" width="4.85546875" style="549" customWidth="1"/>
    <col min="1284" max="1534" width="11.42578125" style="549"/>
    <col min="1535" max="1535" width="4.85546875" style="549" customWidth="1"/>
    <col min="1536" max="1536" width="30.85546875" style="549" customWidth="1"/>
    <col min="1537" max="1537" width="84.42578125" style="549" customWidth="1"/>
    <col min="1538" max="1538" width="42.7109375" style="549" customWidth="1"/>
    <col min="1539" max="1539" width="4.85546875" style="549" customWidth="1"/>
    <col min="1540" max="1790" width="11.42578125" style="549"/>
    <col min="1791" max="1791" width="4.85546875" style="549" customWidth="1"/>
    <col min="1792" max="1792" width="30.85546875" style="549" customWidth="1"/>
    <col min="1793" max="1793" width="84.42578125" style="549" customWidth="1"/>
    <col min="1794" max="1794" width="42.7109375" style="549" customWidth="1"/>
    <col min="1795" max="1795" width="4.85546875" style="549" customWidth="1"/>
    <col min="1796" max="2046" width="11.42578125" style="549"/>
    <col min="2047" max="2047" width="4.85546875" style="549" customWidth="1"/>
    <col min="2048" max="2048" width="30.85546875" style="549" customWidth="1"/>
    <col min="2049" max="2049" width="84.42578125" style="549" customWidth="1"/>
    <col min="2050" max="2050" width="42.7109375" style="549" customWidth="1"/>
    <col min="2051" max="2051" width="4.85546875" style="549" customWidth="1"/>
    <col min="2052" max="2302" width="11.42578125" style="549"/>
    <col min="2303" max="2303" width="4.85546875" style="549" customWidth="1"/>
    <col min="2304" max="2304" width="30.85546875" style="549" customWidth="1"/>
    <col min="2305" max="2305" width="84.42578125" style="549" customWidth="1"/>
    <col min="2306" max="2306" width="42.7109375" style="549" customWidth="1"/>
    <col min="2307" max="2307" width="4.85546875" style="549" customWidth="1"/>
    <col min="2308" max="2558" width="11.42578125" style="549"/>
    <col min="2559" max="2559" width="4.85546875" style="549" customWidth="1"/>
    <col min="2560" max="2560" width="30.85546875" style="549" customWidth="1"/>
    <col min="2561" max="2561" width="84.42578125" style="549" customWidth="1"/>
    <col min="2562" max="2562" width="42.7109375" style="549" customWidth="1"/>
    <col min="2563" max="2563" width="4.85546875" style="549" customWidth="1"/>
    <col min="2564" max="2814" width="11.42578125" style="549"/>
    <col min="2815" max="2815" width="4.85546875" style="549" customWidth="1"/>
    <col min="2816" max="2816" width="30.85546875" style="549" customWidth="1"/>
    <col min="2817" max="2817" width="84.42578125" style="549" customWidth="1"/>
    <col min="2818" max="2818" width="42.7109375" style="549" customWidth="1"/>
    <col min="2819" max="2819" width="4.85546875" style="549" customWidth="1"/>
    <col min="2820" max="3070" width="11.42578125" style="549"/>
    <col min="3071" max="3071" width="4.85546875" style="549" customWidth="1"/>
    <col min="3072" max="3072" width="30.85546875" style="549" customWidth="1"/>
    <col min="3073" max="3073" width="84.42578125" style="549" customWidth="1"/>
    <col min="3074" max="3074" width="42.7109375" style="549" customWidth="1"/>
    <col min="3075" max="3075" width="4.85546875" style="549" customWidth="1"/>
    <col min="3076" max="3326" width="11.42578125" style="549"/>
    <col min="3327" max="3327" width="4.85546875" style="549" customWidth="1"/>
    <col min="3328" max="3328" width="30.85546875" style="549" customWidth="1"/>
    <col min="3329" max="3329" width="84.42578125" style="549" customWidth="1"/>
    <col min="3330" max="3330" width="42.7109375" style="549" customWidth="1"/>
    <col min="3331" max="3331" width="4.85546875" style="549" customWidth="1"/>
    <col min="3332" max="3582" width="11.42578125" style="549"/>
    <col min="3583" max="3583" width="4.85546875" style="549" customWidth="1"/>
    <col min="3584" max="3584" width="30.85546875" style="549" customWidth="1"/>
    <col min="3585" max="3585" width="84.42578125" style="549" customWidth="1"/>
    <col min="3586" max="3586" width="42.7109375" style="549" customWidth="1"/>
    <col min="3587" max="3587" width="4.85546875" style="549" customWidth="1"/>
    <col min="3588" max="3838" width="11.42578125" style="549"/>
    <col min="3839" max="3839" width="4.85546875" style="549" customWidth="1"/>
    <col min="3840" max="3840" width="30.85546875" style="549" customWidth="1"/>
    <col min="3841" max="3841" width="84.42578125" style="549" customWidth="1"/>
    <col min="3842" max="3842" width="42.7109375" style="549" customWidth="1"/>
    <col min="3843" max="3843" width="4.85546875" style="549" customWidth="1"/>
    <col min="3844" max="4094" width="11.42578125" style="549"/>
    <col min="4095" max="4095" width="4.85546875" style="549" customWidth="1"/>
    <col min="4096" max="4096" width="30.85546875" style="549" customWidth="1"/>
    <col min="4097" max="4097" width="84.42578125" style="549" customWidth="1"/>
    <col min="4098" max="4098" width="42.7109375" style="549" customWidth="1"/>
    <col min="4099" max="4099" width="4.85546875" style="549" customWidth="1"/>
    <col min="4100" max="4350" width="11.42578125" style="549"/>
    <col min="4351" max="4351" width="4.85546875" style="549" customWidth="1"/>
    <col min="4352" max="4352" width="30.85546875" style="549" customWidth="1"/>
    <col min="4353" max="4353" width="84.42578125" style="549" customWidth="1"/>
    <col min="4354" max="4354" width="42.7109375" style="549" customWidth="1"/>
    <col min="4355" max="4355" width="4.85546875" style="549" customWidth="1"/>
    <col min="4356" max="4606" width="11.42578125" style="549"/>
    <col min="4607" max="4607" width="4.85546875" style="549" customWidth="1"/>
    <col min="4608" max="4608" width="30.85546875" style="549" customWidth="1"/>
    <col min="4609" max="4609" width="84.42578125" style="549" customWidth="1"/>
    <col min="4610" max="4610" width="42.7109375" style="549" customWidth="1"/>
    <col min="4611" max="4611" width="4.85546875" style="549" customWidth="1"/>
    <col min="4612" max="4862" width="11.42578125" style="549"/>
    <col min="4863" max="4863" width="4.85546875" style="549" customWidth="1"/>
    <col min="4864" max="4864" width="30.85546875" style="549" customWidth="1"/>
    <col min="4865" max="4865" width="84.42578125" style="549" customWidth="1"/>
    <col min="4866" max="4866" width="42.7109375" style="549" customWidth="1"/>
    <col min="4867" max="4867" width="4.85546875" style="549" customWidth="1"/>
    <col min="4868" max="5118" width="11.42578125" style="549"/>
    <col min="5119" max="5119" width="4.85546875" style="549" customWidth="1"/>
    <col min="5120" max="5120" width="30.85546875" style="549" customWidth="1"/>
    <col min="5121" max="5121" width="84.42578125" style="549" customWidth="1"/>
    <col min="5122" max="5122" width="42.7109375" style="549" customWidth="1"/>
    <col min="5123" max="5123" width="4.85546875" style="549" customWidth="1"/>
    <col min="5124" max="5374" width="11.42578125" style="549"/>
    <col min="5375" max="5375" width="4.85546875" style="549" customWidth="1"/>
    <col min="5376" max="5376" width="30.85546875" style="549" customWidth="1"/>
    <col min="5377" max="5377" width="84.42578125" style="549" customWidth="1"/>
    <col min="5378" max="5378" width="42.7109375" style="549" customWidth="1"/>
    <col min="5379" max="5379" width="4.85546875" style="549" customWidth="1"/>
    <col min="5380" max="5630" width="11.42578125" style="549"/>
    <col min="5631" max="5631" width="4.85546875" style="549" customWidth="1"/>
    <col min="5632" max="5632" width="30.85546875" style="549" customWidth="1"/>
    <col min="5633" max="5633" width="84.42578125" style="549" customWidth="1"/>
    <col min="5634" max="5634" width="42.7109375" style="549" customWidth="1"/>
    <col min="5635" max="5635" width="4.85546875" style="549" customWidth="1"/>
    <col min="5636" max="5886" width="11.42578125" style="549"/>
    <col min="5887" max="5887" width="4.85546875" style="549" customWidth="1"/>
    <col min="5888" max="5888" width="30.85546875" style="549" customWidth="1"/>
    <col min="5889" max="5889" width="84.42578125" style="549" customWidth="1"/>
    <col min="5890" max="5890" width="42.7109375" style="549" customWidth="1"/>
    <col min="5891" max="5891" width="4.85546875" style="549" customWidth="1"/>
    <col min="5892" max="6142" width="11.42578125" style="549"/>
    <col min="6143" max="6143" width="4.85546875" style="549" customWidth="1"/>
    <col min="6144" max="6144" width="30.85546875" style="549" customWidth="1"/>
    <col min="6145" max="6145" width="84.42578125" style="549" customWidth="1"/>
    <col min="6146" max="6146" width="42.7109375" style="549" customWidth="1"/>
    <col min="6147" max="6147" width="4.85546875" style="549" customWidth="1"/>
    <col min="6148" max="6398" width="11.42578125" style="549"/>
    <col min="6399" max="6399" width="4.85546875" style="549" customWidth="1"/>
    <col min="6400" max="6400" width="30.85546875" style="549" customWidth="1"/>
    <col min="6401" max="6401" width="84.42578125" style="549" customWidth="1"/>
    <col min="6402" max="6402" width="42.7109375" style="549" customWidth="1"/>
    <col min="6403" max="6403" width="4.85546875" style="549" customWidth="1"/>
    <col min="6404" max="6654" width="11.42578125" style="549"/>
    <col min="6655" max="6655" width="4.85546875" style="549" customWidth="1"/>
    <col min="6656" max="6656" width="30.85546875" style="549" customWidth="1"/>
    <col min="6657" max="6657" width="84.42578125" style="549" customWidth="1"/>
    <col min="6658" max="6658" width="42.7109375" style="549" customWidth="1"/>
    <col min="6659" max="6659" width="4.85546875" style="549" customWidth="1"/>
    <col min="6660" max="6910" width="11.42578125" style="549"/>
    <col min="6911" max="6911" width="4.85546875" style="549" customWidth="1"/>
    <col min="6912" max="6912" width="30.85546875" style="549" customWidth="1"/>
    <col min="6913" max="6913" width="84.42578125" style="549" customWidth="1"/>
    <col min="6914" max="6914" width="42.7109375" style="549" customWidth="1"/>
    <col min="6915" max="6915" width="4.85546875" style="549" customWidth="1"/>
    <col min="6916" max="7166" width="11.42578125" style="549"/>
    <col min="7167" max="7167" width="4.85546875" style="549" customWidth="1"/>
    <col min="7168" max="7168" width="30.85546875" style="549" customWidth="1"/>
    <col min="7169" max="7169" width="84.42578125" style="549" customWidth="1"/>
    <col min="7170" max="7170" width="42.7109375" style="549" customWidth="1"/>
    <col min="7171" max="7171" width="4.85546875" style="549" customWidth="1"/>
    <col min="7172" max="7422" width="11.42578125" style="549"/>
    <col min="7423" max="7423" width="4.85546875" style="549" customWidth="1"/>
    <col min="7424" max="7424" width="30.85546875" style="549" customWidth="1"/>
    <col min="7425" max="7425" width="84.42578125" style="549" customWidth="1"/>
    <col min="7426" max="7426" width="42.7109375" style="549" customWidth="1"/>
    <col min="7427" max="7427" width="4.85546875" style="549" customWidth="1"/>
    <col min="7428" max="7678" width="11.42578125" style="549"/>
    <col min="7679" max="7679" width="4.85546875" style="549" customWidth="1"/>
    <col min="7680" max="7680" width="30.85546875" style="549" customWidth="1"/>
    <col min="7681" max="7681" width="84.42578125" style="549" customWidth="1"/>
    <col min="7682" max="7682" width="42.7109375" style="549" customWidth="1"/>
    <col min="7683" max="7683" width="4.85546875" style="549" customWidth="1"/>
    <col min="7684" max="7934" width="11.42578125" style="549"/>
    <col min="7935" max="7935" width="4.85546875" style="549" customWidth="1"/>
    <col min="7936" max="7936" width="30.85546875" style="549" customWidth="1"/>
    <col min="7937" max="7937" width="84.42578125" style="549" customWidth="1"/>
    <col min="7938" max="7938" width="42.7109375" style="549" customWidth="1"/>
    <col min="7939" max="7939" width="4.85546875" style="549" customWidth="1"/>
    <col min="7940" max="8190" width="11.42578125" style="549"/>
    <col min="8191" max="8191" width="4.85546875" style="549" customWidth="1"/>
    <col min="8192" max="8192" width="30.85546875" style="549" customWidth="1"/>
    <col min="8193" max="8193" width="84.42578125" style="549" customWidth="1"/>
    <col min="8194" max="8194" width="42.7109375" style="549" customWidth="1"/>
    <col min="8195" max="8195" width="4.85546875" style="549" customWidth="1"/>
    <col min="8196" max="8446" width="11.42578125" style="549"/>
    <col min="8447" max="8447" width="4.85546875" style="549" customWidth="1"/>
    <col min="8448" max="8448" width="30.85546875" style="549" customWidth="1"/>
    <col min="8449" max="8449" width="84.42578125" style="549" customWidth="1"/>
    <col min="8450" max="8450" width="42.7109375" style="549" customWidth="1"/>
    <col min="8451" max="8451" width="4.85546875" style="549" customWidth="1"/>
    <col min="8452" max="8702" width="11.42578125" style="549"/>
    <col min="8703" max="8703" width="4.85546875" style="549" customWidth="1"/>
    <col min="8704" max="8704" width="30.85546875" style="549" customWidth="1"/>
    <col min="8705" max="8705" width="84.42578125" style="549" customWidth="1"/>
    <col min="8706" max="8706" width="42.7109375" style="549" customWidth="1"/>
    <col min="8707" max="8707" width="4.85546875" style="549" customWidth="1"/>
    <col min="8708" max="8958" width="11.42578125" style="549"/>
    <col min="8959" max="8959" width="4.85546875" style="549" customWidth="1"/>
    <col min="8960" max="8960" width="30.85546875" style="549" customWidth="1"/>
    <col min="8961" max="8961" width="84.42578125" style="549" customWidth="1"/>
    <col min="8962" max="8962" width="42.7109375" style="549" customWidth="1"/>
    <col min="8963" max="8963" width="4.85546875" style="549" customWidth="1"/>
    <col min="8964" max="9214" width="11.42578125" style="549"/>
    <col min="9215" max="9215" width="4.85546875" style="549" customWidth="1"/>
    <col min="9216" max="9216" width="30.85546875" style="549" customWidth="1"/>
    <col min="9217" max="9217" width="84.42578125" style="549" customWidth="1"/>
    <col min="9218" max="9218" width="42.7109375" style="549" customWidth="1"/>
    <col min="9219" max="9219" width="4.85546875" style="549" customWidth="1"/>
    <col min="9220" max="9470" width="11.42578125" style="549"/>
    <col min="9471" max="9471" width="4.85546875" style="549" customWidth="1"/>
    <col min="9472" max="9472" width="30.85546875" style="549" customWidth="1"/>
    <col min="9473" max="9473" width="84.42578125" style="549" customWidth="1"/>
    <col min="9474" max="9474" width="42.7109375" style="549" customWidth="1"/>
    <col min="9475" max="9475" width="4.85546875" style="549" customWidth="1"/>
    <col min="9476" max="9726" width="11.42578125" style="549"/>
    <col min="9727" max="9727" width="4.85546875" style="549" customWidth="1"/>
    <col min="9728" max="9728" width="30.85546875" style="549" customWidth="1"/>
    <col min="9729" max="9729" width="84.42578125" style="549" customWidth="1"/>
    <col min="9730" max="9730" width="42.7109375" style="549" customWidth="1"/>
    <col min="9731" max="9731" width="4.85546875" style="549" customWidth="1"/>
    <col min="9732" max="9982" width="11.42578125" style="549"/>
    <col min="9983" max="9983" width="4.85546875" style="549" customWidth="1"/>
    <col min="9984" max="9984" width="30.85546875" style="549" customWidth="1"/>
    <col min="9985" max="9985" width="84.42578125" style="549" customWidth="1"/>
    <col min="9986" max="9986" width="42.7109375" style="549" customWidth="1"/>
    <col min="9987" max="9987" width="4.85546875" style="549" customWidth="1"/>
    <col min="9988" max="10238" width="11.42578125" style="549"/>
    <col min="10239" max="10239" width="4.85546875" style="549" customWidth="1"/>
    <col min="10240" max="10240" width="30.85546875" style="549" customWidth="1"/>
    <col min="10241" max="10241" width="84.42578125" style="549" customWidth="1"/>
    <col min="10242" max="10242" width="42.7109375" style="549" customWidth="1"/>
    <col min="10243" max="10243" width="4.85546875" style="549" customWidth="1"/>
    <col min="10244" max="10494" width="11.42578125" style="549"/>
    <col min="10495" max="10495" width="4.85546875" style="549" customWidth="1"/>
    <col min="10496" max="10496" width="30.85546875" style="549" customWidth="1"/>
    <col min="10497" max="10497" width="84.42578125" style="549" customWidth="1"/>
    <col min="10498" max="10498" width="42.7109375" style="549" customWidth="1"/>
    <col min="10499" max="10499" width="4.85546875" style="549" customWidth="1"/>
    <col min="10500" max="10750" width="11.42578125" style="549"/>
    <col min="10751" max="10751" width="4.85546875" style="549" customWidth="1"/>
    <col min="10752" max="10752" width="30.85546875" style="549" customWidth="1"/>
    <col min="10753" max="10753" width="84.42578125" style="549" customWidth="1"/>
    <col min="10754" max="10754" width="42.7109375" style="549" customWidth="1"/>
    <col min="10755" max="10755" width="4.85546875" style="549" customWidth="1"/>
    <col min="10756" max="11006" width="11.42578125" style="549"/>
    <col min="11007" max="11007" width="4.85546875" style="549" customWidth="1"/>
    <col min="11008" max="11008" width="30.85546875" style="549" customWidth="1"/>
    <col min="11009" max="11009" width="84.42578125" style="549" customWidth="1"/>
    <col min="11010" max="11010" width="42.7109375" style="549" customWidth="1"/>
    <col min="11011" max="11011" width="4.85546875" style="549" customWidth="1"/>
    <col min="11012" max="11262" width="11.42578125" style="549"/>
    <col min="11263" max="11263" width="4.85546875" style="549" customWidth="1"/>
    <col min="11264" max="11264" width="30.85546875" style="549" customWidth="1"/>
    <col min="11265" max="11265" width="84.42578125" style="549" customWidth="1"/>
    <col min="11266" max="11266" width="42.7109375" style="549" customWidth="1"/>
    <col min="11267" max="11267" width="4.85546875" style="549" customWidth="1"/>
    <col min="11268" max="11518" width="11.42578125" style="549"/>
    <col min="11519" max="11519" width="4.85546875" style="549" customWidth="1"/>
    <col min="11520" max="11520" width="30.85546875" style="549" customWidth="1"/>
    <col min="11521" max="11521" width="84.42578125" style="549" customWidth="1"/>
    <col min="11522" max="11522" width="42.7109375" style="549" customWidth="1"/>
    <col min="11523" max="11523" width="4.85546875" style="549" customWidth="1"/>
    <col min="11524" max="11774" width="11.42578125" style="549"/>
    <col min="11775" max="11775" width="4.85546875" style="549" customWidth="1"/>
    <col min="11776" max="11776" width="30.85546875" style="549" customWidth="1"/>
    <col min="11777" max="11777" width="84.42578125" style="549" customWidth="1"/>
    <col min="11778" max="11778" width="42.7109375" style="549" customWidth="1"/>
    <col min="11779" max="11779" width="4.85546875" style="549" customWidth="1"/>
    <col min="11780" max="12030" width="11.42578125" style="549"/>
    <col min="12031" max="12031" width="4.85546875" style="549" customWidth="1"/>
    <col min="12032" max="12032" width="30.85546875" style="549" customWidth="1"/>
    <col min="12033" max="12033" width="84.42578125" style="549" customWidth="1"/>
    <col min="12034" max="12034" width="42.7109375" style="549" customWidth="1"/>
    <col min="12035" max="12035" width="4.85546875" style="549" customWidth="1"/>
    <col min="12036" max="12286" width="11.42578125" style="549"/>
    <col min="12287" max="12287" width="4.85546875" style="549" customWidth="1"/>
    <col min="12288" max="12288" width="30.85546875" style="549" customWidth="1"/>
    <col min="12289" max="12289" width="84.42578125" style="549" customWidth="1"/>
    <col min="12290" max="12290" width="42.7109375" style="549" customWidth="1"/>
    <col min="12291" max="12291" width="4.85546875" style="549" customWidth="1"/>
    <col min="12292" max="12542" width="11.42578125" style="549"/>
    <col min="12543" max="12543" width="4.85546875" style="549" customWidth="1"/>
    <col min="12544" max="12544" width="30.85546875" style="549" customWidth="1"/>
    <col min="12545" max="12545" width="84.42578125" style="549" customWidth="1"/>
    <col min="12546" max="12546" width="42.7109375" style="549" customWidth="1"/>
    <col min="12547" max="12547" width="4.85546875" style="549" customWidth="1"/>
    <col min="12548" max="12798" width="11.42578125" style="549"/>
    <col min="12799" max="12799" width="4.85546875" style="549" customWidth="1"/>
    <col min="12800" max="12800" width="30.85546875" style="549" customWidth="1"/>
    <col min="12801" max="12801" width="84.42578125" style="549" customWidth="1"/>
    <col min="12802" max="12802" width="42.7109375" style="549" customWidth="1"/>
    <col min="12803" max="12803" width="4.85546875" style="549" customWidth="1"/>
    <col min="12804" max="13054" width="11.42578125" style="549"/>
    <col min="13055" max="13055" width="4.85546875" style="549" customWidth="1"/>
    <col min="13056" max="13056" width="30.85546875" style="549" customWidth="1"/>
    <col min="13057" max="13057" width="84.42578125" style="549" customWidth="1"/>
    <col min="13058" max="13058" width="42.7109375" style="549" customWidth="1"/>
    <col min="13059" max="13059" width="4.85546875" style="549" customWidth="1"/>
    <col min="13060" max="13310" width="11.42578125" style="549"/>
    <col min="13311" max="13311" width="4.85546875" style="549" customWidth="1"/>
    <col min="13312" max="13312" width="30.85546875" style="549" customWidth="1"/>
    <col min="13313" max="13313" width="84.42578125" style="549" customWidth="1"/>
    <col min="13314" max="13314" width="42.7109375" style="549" customWidth="1"/>
    <col min="13315" max="13315" width="4.85546875" style="549" customWidth="1"/>
    <col min="13316" max="13566" width="11.42578125" style="549"/>
    <col min="13567" max="13567" width="4.85546875" style="549" customWidth="1"/>
    <col min="13568" max="13568" width="30.85546875" style="549" customWidth="1"/>
    <col min="13569" max="13569" width="84.42578125" style="549" customWidth="1"/>
    <col min="13570" max="13570" width="42.7109375" style="549" customWidth="1"/>
    <col min="13571" max="13571" width="4.85546875" style="549" customWidth="1"/>
    <col min="13572" max="13822" width="11.42578125" style="549"/>
    <col min="13823" max="13823" width="4.85546875" style="549" customWidth="1"/>
    <col min="13824" max="13824" width="30.85546875" style="549" customWidth="1"/>
    <col min="13825" max="13825" width="84.42578125" style="549" customWidth="1"/>
    <col min="13826" max="13826" width="42.7109375" style="549" customWidth="1"/>
    <col min="13827" max="13827" width="4.85546875" style="549" customWidth="1"/>
    <col min="13828" max="14078" width="11.42578125" style="549"/>
    <col min="14079" max="14079" width="4.85546875" style="549" customWidth="1"/>
    <col min="14080" max="14080" width="30.85546875" style="549" customWidth="1"/>
    <col min="14081" max="14081" width="84.42578125" style="549" customWidth="1"/>
    <col min="14082" max="14082" width="42.7109375" style="549" customWidth="1"/>
    <col min="14083" max="14083" width="4.85546875" style="549" customWidth="1"/>
    <col min="14084" max="14334" width="11.42578125" style="549"/>
    <col min="14335" max="14335" width="4.85546875" style="549" customWidth="1"/>
    <col min="14336" max="14336" width="30.85546875" style="549" customWidth="1"/>
    <col min="14337" max="14337" width="84.42578125" style="549" customWidth="1"/>
    <col min="14338" max="14338" width="42.7109375" style="549" customWidth="1"/>
    <col min="14339" max="14339" width="4.85546875" style="549" customWidth="1"/>
    <col min="14340" max="14590" width="11.42578125" style="549"/>
    <col min="14591" max="14591" width="4.85546875" style="549" customWidth="1"/>
    <col min="14592" max="14592" width="30.85546875" style="549" customWidth="1"/>
    <col min="14593" max="14593" width="84.42578125" style="549" customWidth="1"/>
    <col min="14594" max="14594" width="42.7109375" style="549" customWidth="1"/>
    <col min="14595" max="14595" width="4.85546875" style="549" customWidth="1"/>
    <col min="14596" max="14846" width="11.42578125" style="549"/>
    <col min="14847" max="14847" width="4.85546875" style="549" customWidth="1"/>
    <col min="14848" max="14848" width="30.85546875" style="549" customWidth="1"/>
    <col min="14849" max="14849" width="84.42578125" style="549" customWidth="1"/>
    <col min="14850" max="14850" width="42.7109375" style="549" customWidth="1"/>
    <col min="14851" max="14851" width="4.85546875" style="549" customWidth="1"/>
    <col min="14852" max="15102" width="11.42578125" style="549"/>
    <col min="15103" max="15103" width="4.85546875" style="549" customWidth="1"/>
    <col min="15104" max="15104" width="30.85546875" style="549" customWidth="1"/>
    <col min="15105" max="15105" width="84.42578125" style="549" customWidth="1"/>
    <col min="15106" max="15106" width="42.7109375" style="549" customWidth="1"/>
    <col min="15107" max="15107" width="4.85546875" style="549" customWidth="1"/>
    <col min="15108" max="15358" width="11.42578125" style="549"/>
    <col min="15359" max="15359" width="4.85546875" style="549" customWidth="1"/>
    <col min="15360" max="15360" width="30.85546875" style="549" customWidth="1"/>
    <col min="15361" max="15361" width="84.42578125" style="549" customWidth="1"/>
    <col min="15362" max="15362" width="42.7109375" style="549" customWidth="1"/>
    <col min="15363" max="15363" width="4.85546875" style="549" customWidth="1"/>
    <col min="15364" max="15614" width="11.42578125" style="549"/>
    <col min="15615" max="15615" width="4.85546875" style="549" customWidth="1"/>
    <col min="15616" max="15616" width="30.85546875" style="549" customWidth="1"/>
    <col min="15617" max="15617" width="84.42578125" style="549" customWidth="1"/>
    <col min="15618" max="15618" width="42.7109375" style="549" customWidth="1"/>
    <col min="15619" max="15619" width="4.85546875" style="549" customWidth="1"/>
    <col min="15620" max="15870" width="11.42578125" style="549"/>
    <col min="15871" max="15871" width="4.85546875" style="549" customWidth="1"/>
    <col min="15872" max="15872" width="30.85546875" style="549" customWidth="1"/>
    <col min="15873" max="15873" width="84.42578125" style="549" customWidth="1"/>
    <col min="15874" max="15874" width="42.7109375" style="549" customWidth="1"/>
    <col min="15875" max="15875" width="4.85546875" style="549" customWidth="1"/>
    <col min="15876" max="16126" width="11.42578125" style="549"/>
    <col min="16127" max="16127" width="4.85546875" style="549" customWidth="1"/>
    <col min="16128" max="16128" width="30.85546875" style="549" customWidth="1"/>
    <col min="16129" max="16129" width="84.42578125" style="549" customWidth="1"/>
    <col min="16130" max="16130" width="42.7109375" style="549" customWidth="1"/>
    <col min="16131" max="16131" width="4.85546875" style="549" customWidth="1"/>
    <col min="16132" max="16384" width="11.42578125" style="549"/>
  </cols>
  <sheetData>
    <row r="1" spans="1:6" s="547" customFormat="1" ht="15.75" x14ac:dyDescent="0.25">
      <c r="A1" s="1039" t="s">
        <v>249</v>
      </c>
      <c r="B1" s="1039"/>
      <c r="C1" s="1039"/>
      <c r="D1" s="397"/>
    </row>
    <row r="2" spans="1:6" s="547" customFormat="1" ht="15.75" x14ac:dyDescent="0.2">
      <c r="A2" s="1040" t="str">
        <f>III.2PYP!B2</f>
        <v>PRIMER INFORME TRIMESTRAL DEL GASTO PÚBLICO 2018</v>
      </c>
      <c r="B2" s="1040"/>
      <c r="C2" s="1040"/>
      <c r="D2" s="397"/>
    </row>
    <row r="3" spans="1:6" s="547" customFormat="1" ht="15.75" x14ac:dyDescent="0.2">
      <c r="A3" s="1040" t="s">
        <v>445</v>
      </c>
      <c r="B3" s="1040"/>
      <c r="C3" s="1040"/>
      <c r="D3" s="397"/>
    </row>
    <row r="4" spans="1:6" s="547" customFormat="1" ht="15.75" x14ac:dyDescent="0.2">
      <c r="A4" s="1040" t="s">
        <v>441</v>
      </c>
      <c r="B4" s="1040"/>
      <c r="C4" s="1040"/>
      <c r="D4" s="397"/>
    </row>
    <row r="5" spans="1:6" s="547" customFormat="1" ht="15.75" x14ac:dyDescent="0.2">
      <c r="A5" s="1040" t="s">
        <v>509</v>
      </c>
      <c r="B5" s="1040"/>
      <c r="C5" s="1040"/>
      <c r="D5" s="397"/>
    </row>
    <row r="6" spans="1:6" s="547" customFormat="1" ht="15.75" x14ac:dyDescent="0.25">
      <c r="A6" s="603" t="s">
        <v>498</v>
      </c>
      <c r="B6" s="1041" t="s">
        <v>485</v>
      </c>
      <c r="C6" s="1041"/>
      <c r="D6" s="594"/>
      <c r="E6" s="594"/>
      <c r="F6" s="594"/>
    </row>
    <row r="7" spans="1:6" s="547" customFormat="1" ht="15.75" x14ac:dyDescent="0.25">
      <c r="A7" s="604"/>
      <c r="B7" s="605"/>
      <c r="C7" s="605"/>
      <c r="D7" s="397"/>
    </row>
    <row r="8" spans="1:6" s="595" customFormat="1" ht="15.75" x14ac:dyDescent="0.25">
      <c r="A8" s="606"/>
      <c r="B8" s="607"/>
      <c r="C8" s="607"/>
    </row>
    <row r="9" spans="1:6" s="595" customFormat="1" ht="15.75" x14ac:dyDescent="0.2">
      <c r="A9" s="709" t="s">
        <v>446</v>
      </c>
      <c r="B9" s="710" t="s">
        <v>447</v>
      </c>
      <c r="C9" s="709" t="s">
        <v>448</v>
      </c>
    </row>
    <row r="10" spans="1:6" x14ac:dyDescent="0.2">
      <c r="A10" s="718" t="s">
        <v>490</v>
      </c>
      <c r="B10" s="719" t="s">
        <v>491</v>
      </c>
      <c r="C10" s="720">
        <v>555992</v>
      </c>
    </row>
    <row r="11" spans="1:6" x14ac:dyDescent="0.2">
      <c r="A11" s="718" t="s">
        <v>492</v>
      </c>
      <c r="B11" s="719" t="s">
        <v>493</v>
      </c>
      <c r="C11" s="720">
        <v>120831</v>
      </c>
    </row>
    <row r="12" spans="1:6" x14ac:dyDescent="0.2">
      <c r="A12" s="718" t="s">
        <v>494</v>
      </c>
      <c r="B12" s="719" t="s">
        <v>495</v>
      </c>
      <c r="C12" s="720">
        <v>0</v>
      </c>
    </row>
    <row r="13" spans="1:6" x14ac:dyDescent="0.2">
      <c r="A13" s="718" t="s">
        <v>496</v>
      </c>
      <c r="B13" s="719" t="s">
        <v>497</v>
      </c>
      <c r="C13" s="720">
        <v>11598</v>
      </c>
    </row>
    <row r="14" spans="1:6" ht="15" x14ac:dyDescent="0.2">
      <c r="A14" s="608"/>
      <c r="B14" s="609"/>
      <c r="C14" s="610">
        <v>0</v>
      </c>
    </row>
    <row r="15" spans="1:6" ht="15" x14ac:dyDescent="0.2">
      <c r="A15" s="608"/>
      <c r="B15" s="609"/>
      <c r="C15" s="610">
        <v>0</v>
      </c>
    </row>
    <row r="16" spans="1:6" ht="15" x14ac:dyDescent="0.2">
      <c r="A16" s="611"/>
      <c r="B16" s="609"/>
      <c r="C16" s="610">
        <v>0</v>
      </c>
    </row>
    <row r="17" spans="1:3" ht="15" x14ac:dyDescent="0.2">
      <c r="A17" s="611"/>
      <c r="B17" s="609"/>
      <c r="C17" s="610">
        <v>0</v>
      </c>
    </row>
    <row r="18" spans="1:3" ht="15" x14ac:dyDescent="0.2">
      <c r="A18" s="611"/>
      <c r="B18" s="609"/>
      <c r="C18" s="610">
        <v>0</v>
      </c>
    </row>
    <row r="19" spans="1:3" ht="15" x14ac:dyDescent="0.2">
      <c r="A19" s="611"/>
      <c r="B19" s="609"/>
      <c r="C19" s="610">
        <v>0</v>
      </c>
    </row>
    <row r="20" spans="1:3" ht="15" x14ac:dyDescent="0.2">
      <c r="A20" s="608"/>
      <c r="B20" s="609"/>
      <c r="C20" s="610">
        <v>0</v>
      </c>
    </row>
    <row r="21" spans="1:3" ht="15" x14ac:dyDescent="0.2">
      <c r="A21" s="608"/>
      <c r="B21" s="609"/>
      <c r="C21" s="610">
        <v>0</v>
      </c>
    </row>
    <row r="22" spans="1:3" ht="15" x14ac:dyDescent="0.2">
      <c r="A22" s="608"/>
      <c r="B22" s="609"/>
      <c r="C22" s="610">
        <v>0</v>
      </c>
    </row>
    <row r="23" spans="1:3" ht="15" x14ac:dyDescent="0.2">
      <c r="A23" s="608"/>
      <c r="B23" s="609"/>
      <c r="C23" s="610">
        <v>0</v>
      </c>
    </row>
    <row r="24" spans="1:3" ht="15" x14ac:dyDescent="0.2">
      <c r="A24" s="608"/>
      <c r="B24" s="609"/>
      <c r="C24" s="610">
        <v>0</v>
      </c>
    </row>
    <row r="25" spans="1:3" ht="15" x14ac:dyDescent="0.2">
      <c r="A25" s="608"/>
      <c r="B25" s="609"/>
      <c r="C25" s="610">
        <v>0</v>
      </c>
    </row>
    <row r="26" spans="1:3" ht="15" x14ac:dyDescent="0.2">
      <c r="A26" s="608"/>
      <c r="B26" s="609"/>
      <c r="C26" s="610">
        <v>0</v>
      </c>
    </row>
    <row r="27" spans="1:3" ht="15" x14ac:dyDescent="0.2">
      <c r="A27" s="608"/>
      <c r="B27" s="609"/>
      <c r="C27" s="610">
        <v>0</v>
      </c>
    </row>
    <row r="28" spans="1:3" ht="15" x14ac:dyDescent="0.2">
      <c r="A28" s="608"/>
      <c r="B28" s="609"/>
      <c r="C28" s="610">
        <v>0</v>
      </c>
    </row>
    <row r="29" spans="1:3" ht="15" x14ac:dyDescent="0.2">
      <c r="A29" s="608"/>
      <c r="B29" s="609"/>
      <c r="C29" s="610">
        <v>0</v>
      </c>
    </row>
    <row r="30" spans="1:3" ht="15" x14ac:dyDescent="0.2">
      <c r="A30" s="608"/>
      <c r="B30" s="609"/>
      <c r="C30" s="610">
        <v>0</v>
      </c>
    </row>
    <row r="31" spans="1:3" ht="15" x14ac:dyDescent="0.2">
      <c r="A31" s="608"/>
      <c r="B31" s="609"/>
      <c r="C31" s="610">
        <v>0</v>
      </c>
    </row>
    <row r="32" spans="1:3" ht="15" x14ac:dyDescent="0.2">
      <c r="A32" s="597" t="s">
        <v>149</v>
      </c>
      <c r="B32" s="598"/>
      <c r="C32" s="599">
        <f>SUM(C10:C31)</f>
        <v>688421</v>
      </c>
    </row>
    <row r="33" spans="1:7" x14ac:dyDescent="0.2">
      <c r="A33" s="600"/>
      <c r="B33" s="1037"/>
      <c r="C33" s="1038"/>
    </row>
    <row r="34" spans="1:7" x14ac:dyDescent="0.2">
      <c r="A34" s="601"/>
      <c r="B34" s="601"/>
      <c r="D34" s="602"/>
      <c r="E34" s="601"/>
      <c r="F34" s="601"/>
      <c r="G34" s="601"/>
    </row>
  </sheetData>
  <mergeCells count="7">
    <mergeCell ref="B33:C33"/>
    <mergeCell ref="A1:C1"/>
    <mergeCell ref="A2:C2"/>
    <mergeCell ref="A3:C3"/>
    <mergeCell ref="A4:C4"/>
    <mergeCell ref="A5:C5"/>
    <mergeCell ref="B6:C6"/>
  </mergeCells>
  <pageMargins left="0.96" right="0.43307086614173229" top="0.74803149606299213" bottom="0.46" header="0.31496062992125984" footer="0.31496062992125984"/>
  <pageSetup scale="75"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workbookViewId="0">
      <selection activeCell="A5" sqref="A5:C5"/>
    </sheetView>
  </sheetViews>
  <sheetFormatPr baseColWidth="10" defaultRowHeight="12" x14ac:dyDescent="0.2"/>
  <cols>
    <col min="1" max="1" width="30.85546875" style="549" customWidth="1"/>
    <col min="2" max="2" width="84.42578125" style="549" customWidth="1"/>
    <col min="3" max="3" width="31.7109375" style="549" customWidth="1"/>
    <col min="4" max="4" width="4.42578125" style="549" customWidth="1"/>
    <col min="5" max="254" width="11.42578125" style="549"/>
    <col min="255" max="255" width="4.85546875" style="549" customWidth="1"/>
    <col min="256" max="256" width="30.85546875" style="549" customWidth="1"/>
    <col min="257" max="257" width="84.42578125" style="549" customWidth="1"/>
    <col min="258" max="258" width="42.7109375" style="549" customWidth="1"/>
    <col min="259" max="259" width="4.85546875" style="549" customWidth="1"/>
    <col min="260" max="510" width="11.42578125" style="549"/>
    <col min="511" max="511" width="4.85546875" style="549" customWidth="1"/>
    <col min="512" max="512" width="30.85546875" style="549" customWidth="1"/>
    <col min="513" max="513" width="84.42578125" style="549" customWidth="1"/>
    <col min="514" max="514" width="42.7109375" style="549" customWidth="1"/>
    <col min="515" max="515" width="4.85546875" style="549" customWidth="1"/>
    <col min="516" max="766" width="11.42578125" style="549"/>
    <col min="767" max="767" width="4.85546875" style="549" customWidth="1"/>
    <col min="768" max="768" width="30.85546875" style="549" customWidth="1"/>
    <col min="769" max="769" width="84.42578125" style="549" customWidth="1"/>
    <col min="770" max="770" width="42.7109375" style="549" customWidth="1"/>
    <col min="771" max="771" width="4.85546875" style="549" customWidth="1"/>
    <col min="772" max="1022" width="11.42578125" style="549"/>
    <col min="1023" max="1023" width="4.85546875" style="549" customWidth="1"/>
    <col min="1024" max="1024" width="30.85546875" style="549" customWidth="1"/>
    <col min="1025" max="1025" width="84.42578125" style="549" customWidth="1"/>
    <col min="1026" max="1026" width="42.7109375" style="549" customWidth="1"/>
    <col min="1027" max="1027" width="4.85546875" style="549" customWidth="1"/>
    <col min="1028" max="1278" width="11.42578125" style="549"/>
    <col min="1279" max="1279" width="4.85546875" style="549" customWidth="1"/>
    <col min="1280" max="1280" width="30.85546875" style="549" customWidth="1"/>
    <col min="1281" max="1281" width="84.42578125" style="549" customWidth="1"/>
    <col min="1282" max="1282" width="42.7109375" style="549" customWidth="1"/>
    <col min="1283" max="1283" width="4.85546875" style="549" customWidth="1"/>
    <col min="1284" max="1534" width="11.42578125" style="549"/>
    <col min="1535" max="1535" width="4.85546875" style="549" customWidth="1"/>
    <col min="1536" max="1536" width="30.85546875" style="549" customWidth="1"/>
    <col min="1537" max="1537" width="84.42578125" style="549" customWidth="1"/>
    <col min="1538" max="1538" width="42.7109375" style="549" customWidth="1"/>
    <col min="1539" max="1539" width="4.85546875" style="549" customWidth="1"/>
    <col min="1540" max="1790" width="11.42578125" style="549"/>
    <col min="1791" max="1791" width="4.85546875" style="549" customWidth="1"/>
    <col min="1792" max="1792" width="30.85546875" style="549" customWidth="1"/>
    <col min="1793" max="1793" width="84.42578125" style="549" customWidth="1"/>
    <col min="1794" max="1794" width="42.7109375" style="549" customWidth="1"/>
    <col min="1795" max="1795" width="4.85546875" style="549" customWidth="1"/>
    <col min="1796" max="2046" width="11.42578125" style="549"/>
    <col min="2047" max="2047" width="4.85546875" style="549" customWidth="1"/>
    <col min="2048" max="2048" width="30.85546875" style="549" customWidth="1"/>
    <col min="2049" max="2049" width="84.42578125" style="549" customWidth="1"/>
    <col min="2050" max="2050" width="42.7109375" style="549" customWidth="1"/>
    <col min="2051" max="2051" width="4.85546875" style="549" customWidth="1"/>
    <col min="2052" max="2302" width="11.42578125" style="549"/>
    <col min="2303" max="2303" width="4.85546875" style="549" customWidth="1"/>
    <col min="2304" max="2304" width="30.85546875" style="549" customWidth="1"/>
    <col min="2305" max="2305" width="84.42578125" style="549" customWidth="1"/>
    <col min="2306" max="2306" width="42.7109375" style="549" customWidth="1"/>
    <col min="2307" max="2307" width="4.85546875" style="549" customWidth="1"/>
    <col min="2308" max="2558" width="11.42578125" style="549"/>
    <col min="2559" max="2559" width="4.85546875" style="549" customWidth="1"/>
    <col min="2560" max="2560" width="30.85546875" style="549" customWidth="1"/>
    <col min="2561" max="2561" width="84.42578125" style="549" customWidth="1"/>
    <col min="2562" max="2562" width="42.7109375" style="549" customWidth="1"/>
    <col min="2563" max="2563" width="4.85546875" style="549" customWidth="1"/>
    <col min="2564" max="2814" width="11.42578125" style="549"/>
    <col min="2815" max="2815" width="4.85546875" style="549" customWidth="1"/>
    <col min="2816" max="2816" width="30.85546875" style="549" customWidth="1"/>
    <col min="2817" max="2817" width="84.42578125" style="549" customWidth="1"/>
    <col min="2818" max="2818" width="42.7109375" style="549" customWidth="1"/>
    <col min="2819" max="2819" width="4.85546875" style="549" customWidth="1"/>
    <col min="2820" max="3070" width="11.42578125" style="549"/>
    <col min="3071" max="3071" width="4.85546875" style="549" customWidth="1"/>
    <col min="3072" max="3072" width="30.85546875" style="549" customWidth="1"/>
    <col min="3073" max="3073" width="84.42578125" style="549" customWidth="1"/>
    <col min="3074" max="3074" width="42.7109375" style="549" customWidth="1"/>
    <col min="3075" max="3075" width="4.85546875" style="549" customWidth="1"/>
    <col min="3076" max="3326" width="11.42578125" style="549"/>
    <col min="3327" max="3327" width="4.85546875" style="549" customWidth="1"/>
    <col min="3328" max="3328" width="30.85546875" style="549" customWidth="1"/>
    <col min="3329" max="3329" width="84.42578125" style="549" customWidth="1"/>
    <col min="3330" max="3330" width="42.7109375" style="549" customWidth="1"/>
    <col min="3331" max="3331" width="4.85546875" style="549" customWidth="1"/>
    <col min="3332" max="3582" width="11.42578125" style="549"/>
    <col min="3583" max="3583" width="4.85546875" style="549" customWidth="1"/>
    <col min="3584" max="3584" width="30.85546875" style="549" customWidth="1"/>
    <col min="3585" max="3585" width="84.42578125" style="549" customWidth="1"/>
    <col min="3586" max="3586" width="42.7109375" style="549" customWidth="1"/>
    <col min="3587" max="3587" width="4.85546875" style="549" customWidth="1"/>
    <col min="3588" max="3838" width="11.42578125" style="549"/>
    <col min="3839" max="3839" width="4.85546875" style="549" customWidth="1"/>
    <col min="3840" max="3840" width="30.85546875" style="549" customWidth="1"/>
    <col min="3841" max="3841" width="84.42578125" style="549" customWidth="1"/>
    <col min="3842" max="3842" width="42.7109375" style="549" customWidth="1"/>
    <col min="3843" max="3843" width="4.85546875" style="549" customWidth="1"/>
    <col min="3844" max="4094" width="11.42578125" style="549"/>
    <col min="4095" max="4095" width="4.85546875" style="549" customWidth="1"/>
    <col min="4096" max="4096" width="30.85546875" style="549" customWidth="1"/>
    <col min="4097" max="4097" width="84.42578125" style="549" customWidth="1"/>
    <col min="4098" max="4098" width="42.7109375" style="549" customWidth="1"/>
    <col min="4099" max="4099" width="4.85546875" style="549" customWidth="1"/>
    <col min="4100" max="4350" width="11.42578125" style="549"/>
    <col min="4351" max="4351" width="4.85546875" style="549" customWidth="1"/>
    <col min="4352" max="4352" width="30.85546875" style="549" customWidth="1"/>
    <col min="4353" max="4353" width="84.42578125" style="549" customWidth="1"/>
    <col min="4354" max="4354" width="42.7109375" style="549" customWidth="1"/>
    <col min="4355" max="4355" width="4.85546875" style="549" customWidth="1"/>
    <col min="4356" max="4606" width="11.42578125" style="549"/>
    <col min="4607" max="4607" width="4.85546875" style="549" customWidth="1"/>
    <col min="4608" max="4608" width="30.85546875" style="549" customWidth="1"/>
    <col min="4609" max="4609" width="84.42578125" style="549" customWidth="1"/>
    <col min="4610" max="4610" width="42.7109375" style="549" customWidth="1"/>
    <col min="4611" max="4611" width="4.85546875" style="549" customWidth="1"/>
    <col min="4612" max="4862" width="11.42578125" style="549"/>
    <col min="4863" max="4863" width="4.85546875" style="549" customWidth="1"/>
    <col min="4864" max="4864" width="30.85546875" style="549" customWidth="1"/>
    <col min="4865" max="4865" width="84.42578125" style="549" customWidth="1"/>
    <col min="4866" max="4866" width="42.7109375" style="549" customWidth="1"/>
    <col min="4867" max="4867" width="4.85546875" style="549" customWidth="1"/>
    <col min="4868" max="5118" width="11.42578125" style="549"/>
    <col min="5119" max="5119" width="4.85546875" style="549" customWidth="1"/>
    <col min="5120" max="5120" width="30.85546875" style="549" customWidth="1"/>
    <col min="5121" max="5121" width="84.42578125" style="549" customWidth="1"/>
    <col min="5122" max="5122" width="42.7109375" style="549" customWidth="1"/>
    <col min="5123" max="5123" width="4.85546875" style="549" customWidth="1"/>
    <col min="5124" max="5374" width="11.42578125" style="549"/>
    <col min="5375" max="5375" width="4.85546875" style="549" customWidth="1"/>
    <col min="5376" max="5376" width="30.85546875" style="549" customWidth="1"/>
    <col min="5377" max="5377" width="84.42578125" style="549" customWidth="1"/>
    <col min="5378" max="5378" width="42.7109375" style="549" customWidth="1"/>
    <col min="5379" max="5379" width="4.85546875" style="549" customWidth="1"/>
    <col min="5380" max="5630" width="11.42578125" style="549"/>
    <col min="5631" max="5631" width="4.85546875" style="549" customWidth="1"/>
    <col min="5632" max="5632" width="30.85546875" style="549" customWidth="1"/>
    <col min="5633" max="5633" width="84.42578125" style="549" customWidth="1"/>
    <col min="5634" max="5634" width="42.7109375" style="549" customWidth="1"/>
    <col min="5635" max="5635" width="4.85546875" style="549" customWidth="1"/>
    <col min="5636" max="5886" width="11.42578125" style="549"/>
    <col min="5887" max="5887" width="4.85546875" style="549" customWidth="1"/>
    <col min="5888" max="5888" width="30.85546875" style="549" customWidth="1"/>
    <col min="5889" max="5889" width="84.42578125" style="549" customWidth="1"/>
    <col min="5890" max="5890" width="42.7109375" style="549" customWidth="1"/>
    <col min="5891" max="5891" width="4.85546875" style="549" customWidth="1"/>
    <col min="5892" max="6142" width="11.42578125" style="549"/>
    <col min="6143" max="6143" width="4.85546875" style="549" customWidth="1"/>
    <col min="6144" max="6144" width="30.85546875" style="549" customWidth="1"/>
    <col min="6145" max="6145" width="84.42578125" style="549" customWidth="1"/>
    <col min="6146" max="6146" width="42.7109375" style="549" customWidth="1"/>
    <col min="6147" max="6147" width="4.85546875" style="549" customWidth="1"/>
    <col min="6148" max="6398" width="11.42578125" style="549"/>
    <col min="6399" max="6399" width="4.85546875" style="549" customWidth="1"/>
    <col min="6400" max="6400" width="30.85546875" style="549" customWidth="1"/>
    <col min="6401" max="6401" width="84.42578125" style="549" customWidth="1"/>
    <col min="6402" max="6402" width="42.7109375" style="549" customWidth="1"/>
    <col min="6403" max="6403" width="4.85546875" style="549" customWidth="1"/>
    <col min="6404" max="6654" width="11.42578125" style="549"/>
    <col min="6655" max="6655" width="4.85546875" style="549" customWidth="1"/>
    <col min="6656" max="6656" width="30.85546875" style="549" customWidth="1"/>
    <col min="6657" max="6657" width="84.42578125" style="549" customWidth="1"/>
    <col min="6658" max="6658" width="42.7109375" style="549" customWidth="1"/>
    <col min="6659" max="6659" width="4.85546875" style="549" customWidth="1"/>
    <col min="6660" max="6910" width="11.42578125" style="549"/>
    <col min="6911" max="6911" width="4.85546875" style="549" customWidth="1"/>
    <col min="6912" max="6912" width="30.85546875" style="549" customWidth="1"/>
    <col min="6913" max="6913" width="84.42578125" style="549" customWidth="1"/>
    <col min="6914" max="6914" width="42.7109375" style="549" customWidth="1"/>
    <col min="6915" max="6915" width="4.85546875" style="549" customWidth="1"/>
    <col min="6916" max="7166" width="11.42578125" style="549"/>
    <col min="7167" max="7167" width="4.85546875" style="549" customWidth="1"/>
    <col min="7168" max="7168" width="30.85546875" style="549" customWidth="1"/>
    <col min="7169" max="7169" width="84.42578125" style="549" customWidth="1"/>
    <col min="7170" max="7170" width="42.7109375" style="549" customWidth="1"/>
    <col min="7171" max="7171" width="4.85546875" style="549" customWidth="1"/>
    <col min="7172" max="7422" width="11.42578125" style="549"/>
    <col min="7423" max="7423" width="4.85546875" style="549" customWidth="1"/>
    <col min="7424" max="7424" width="30.85546875" style="549" customWidth="1"/>
    <col min="7425" max="7425" width="84.42578125" style="549" customWidth="1"/>
    <col min="7426" max="7426" width="42.7109375" style="549" customWidth="1"/>
    <col min="7427" max="7427" width="4.85546875" style="549" customWidth="1"/>
    <col min="7428" max="7678" width="11.42578125" style="549"/>
    <col min="7679" max="7679" width="4.85546875" style="549" customWidth="1"/>
    <col min="7680" max="7680" width="30.85546875" style="549" customWidth="1"/>
    <col min="7681" max="7681" width="84.42578125" style="549" customWidth="1"/>
    <col min="7682" max="7682" width="42.7109375" style="549" customWidth="1"/>
    <col min="7683" max="7683" width="4.85546875" style="549" customWidth="1"/>
    <col min="7684" max="7934" width="11.42578125" style="549"/>
    <col min="7935" max="7935" width="4.85546875" style="549" customWidth="1"/>
    <col min="7936" max="7936" width="30.85546875" style="549" customWidth="1"/>
    <col min="7937" max="7937" width="84.42578125" style="549" customWidth="1"/>
    <col min="7938" max="7938" width="42.7109375" style="549" customWidth="1"/>
    <col min="7939" max="7939" width="4.85546875" style="549" customWidth="1"/>
    <col min="7940" max="8190" width="11.42578125" style="549"/>
    <col min="8191" max="8191" width="4.85546875" style="549" customWidth="1"/>
    <col min="8192" max="8192" width="30.85546875" style="549" customWidth="1"/>
    <col min="8193" max="8193" width="84.42578125" style="549" customWidth="1"/>
    <col min="8194" max="8194" width="42.7109375" style="549" customWidth="1"/>
    <col min="8195" max="8195" width="4.85546875" style="549" customWidth="1"/>
    <col min="8196" max="8446" width="11.42578125" style="549"/>
    <col min="8447" max="8447" width="4.85546875" style="549" customWidth="1"/>
    <col min="8448" max="8448" width="30.85546875" style="549" customWidth="1"/>
    <col min="8449" max="8449" width="84.42578125" style="549" customWidth="1"/>
    <col min="8450" max="8450" width="42.7109375" style="549" customWidth="1"/>
    <col min="8451" max="8451" width="4.85546875" style="549" customWidth="1"/>
    <col min="8452" max="8702" width="11.42578125" style="549"/>
    <col min="8703" max="8703" width="4.85546875" style="549" customWidth="1"/>
    <col min="8704" max="8704" width="30.85546875" style="549" customWidth="1"/>
    <col min="8705" max="8705" width="84.42578125" style="549" customWidth="1"/>
    <col min="8706" max="8706" width="42.7109375" style="549" customWidth="1"/>
    <col min="8707" max="8707" width="4.85546875" style="549" customWidth="1"/>
    <col min="8708" max="8958" width="11.42578125" style="549"/>
    <col min="8959" max="8959" width="4.85546875" style="549" customWidth="1"/>
    <col min="8960" max="8960" width="30.85546875" style="549" customWidth="1"/>
    <col min="8961" max="8961" width="84.42578125" style="549" customWidth="1"/>
    <col min="8962" max="8962" width="42.7109375" style="549" customWidth="1"/>
    <col min="8963" max="8963" width="4.85546875" style="549" customWidth="1"/>
    <col min="8964" max="9214" width="11.42578125" style="549"/>
    <col min="9215" max="9215" width="4.85546875" style="549" customWidth="1"/>
    <col min="9216" max="9216" width="30.85546875" style="549" customWidth="1"/>
    <col min="9217" max="9217" width="84.42578125" style="549" customWidth="1"/>
    <col min="9218" max="9218" width="42.7109375" style="549" customWidth="1"/>
    <col min="9219" max="9219" width="4.85546875" style="549" customWidth="1"/>
    <col min="9220" max="9470" width="11.42578125" style="549"/>
    <col min="9471" max="9471" width="4.85546875" style="549" customWidth="1"/>
    <col min="9472" max="9472" width="30.85546875" style="549" customWidth="1"/>
    <col min="9473" max="9473" width="84.42578125" style="549" customWidth="1"/>
    <col min="9474" max="9474" width="42.7109375" style="549" customWidth="1"/>
    <col min="9475" max="9475" width="4.85546875" style="549" customWidth="1"/>
    <col min="9476" max="9726" width="11.42578125" style="549"/>
    <col min="9727" max="9727" width="4.85546875" style="549" customWidth="1"/>
    <col min="9728" max="9728" width="30.85546875" style="549" customWidth="1"/>
    <col min="9729" max="9729" width="84.42578125" style="549" customWidth="1"/>
    <col min="9730" max="9730" width="42.7109375" style="549" customWidth="1"/>
    <col min="9731" max="9731" width="4.85546875" style="549" customWidth="1"/>
    <col min="9732" max="9982" width="11.42578125" style="549"/>
    <col min="9983" max="9983" width="4.85546875" style="549" customWidth="1"/>
    <col min="9984" max="9984" width="30.85546875" style="549" customWidth="1"/>
    <col min="9985" max="9985" width="84.42578125" style="549" customWidth="1"/>
    <col min="9986" max="9986" width="42.7109375" style="549" customWidth="1"/>
    <col min="9987" max="9987" width="4.85546875" style="549" customWidth="1"/>
    <col min="9988" max="10238" width="11.42578125" style="549"/>
    <col min="10239" max="10239" width="4.85546875" style="549" customWidth="1"/>
    <col min="10240" max="10240" width="30.85546875" style="549" customWidth="1"/>
    <col min="10241" max="10241" width="84.42578125" style="549" customWidth="1"/>
    <col min="10242" max="10242" width="42.7109375" style="549" customWidth="1"/>
    <col min="10243" max="10243" width="4.85546875" style="549" customWidth="1"/>
    <col min="10244" max="10494" width="11.42578125" style="549"/>
    <col min="10495" max="10495" width="4.85546875" style="549" customWidth="1"/>
    <col min="10496" max="10496" width="30.85546875" style="549" customWidth="1"/>
    <col min="10497" max="10497" width="84.42578125" style="549" customWidth="1"/>
    <col min="10498" max="10498" width="42.7109375" style="549" customWidth="1"/>
    <col min="10499" max="10499" width="4.85546875" style="549" customWidth="1"/>
    <col min="10500" max="10750" width="11.42578125" style="549"/>
    <col min="10751" max="10751" width="4.85546875" style="549" customWidth="1"/>
    <col min="10752" max="10752" width="30.85546875" style="549" customWidth="1"/>
    <col min="10753" max="10753" width="84.42578125" style="549" customWidth="1"/>
    <col min="10754" max="10754" width="42.7109375" style="549" customWidth="1"/>
    <col min="10755" max="10755" width="4.85546875" style="549" customWidth="1"/>
    <col min="10756" max="11006" width="11.42578125" style="549"/>
    <col min="11007" max="11007" width="4.85546875" style="549" customWidth="1"/>
    <col min="11008" max="11008" width="30.85546875" style="549" customWidth="1"/>
    <col min="11009" max="11009" width="84.42578125" style="549" customWidth="1"/>
    <col min="11010" max="11010" width="42.7109375" style="549" customWidth="1"/>
    <col min="11011" max="11011" width="4.85546875" style="549" customWidth="1"/>
    <col min="11012" max="11262" width="11.42578125" style="549"/>
    <col min="11263" max="11263" width="4.85546875" style="549" customWidth="1"/>
    <col min="11264" max="11264" width="30.85546875" style="549" customWidth="1"/>
    <col min="11265" max="11265" width="84.42578125" style="549" customWidth="1"/>
    <col min="11266" max="11266" width="42.7109375" style="549" customWidth="1"/>
    <col min="11267" max="11267" width="4.85546875" style="549" customWidth="1"/>
    <col min="11268" max="11518" width="11.42578125" style="549"/>
    <col min="11519" max="11519" width="4.85546875" style="549" customWidth="1"/>
    <col min="11520" max="11520" width="30.85546875" style="549" customWidth="1"/>
    <col min="11521" max="11521" width="84.42578125" style="549" customWidth="1"/>
    <col min="11522" max="11522" width="42.7109375" style="549" customWidth="1"/>
    <col min="11523" max="11523" width="4.85546875" style="549" customWidth="1"/>
    <col min="11524" max="11774" width="11.42578125" style="549"/>
    <col min="11775" max="11775" width="4.85546875" style="549" customWidth="1"/>
    <col min="11776" max="11776" width="30.85546875" style="549" customWidth="1"/>
    <col min="11777" max="11777" width="84.42578125" style="549" customWidth="1"/>
    <col min="11778" max="11778" width="42.7109375" style="549" customWidth="1"/>
    <col min="11779" max="11779" width="4.85546875" style="549" customWidth="1"/>
    <col min="11780" max="12030" width="11.42578125" style="549"/>
    <col min="12031" max="12031" width="4.85546875" style="549" customWidth="1"/>
    <col min="12032" max="12032" width="30.85546875" style="549" customWidth="1"/>
    <col min="12033" max="12033" width="84.42578125" style="549" customWidth="1"/>
    <col min="12034" max="12034" width="42.7109375" style="549" customWidth="1"/>
    <col min="12035" max="12035" width="4.85546875" style="549" customWidth="1"/>
    <col min="12036" max="12286" width="11.42578125" style="549"/>
    <col min="12287" max="12287" width="4.85546875" style="549" customWidth="1"/>
    <col min="12288" max="12288" width="30.85546875" style="549" customWidth="1"/>
    <col min="12289" max="12289" width="84.42578125" style="549" customWidth="1"/>
    <col min="12290" max="12290" width="42.7109375" style="549" customWidth="1"/>
    <col min="12291" max="12291" width="4.85546875" style="549" customWidth="1"/>
    <col min="12292" max="12542" width="11.42578125" style="549"/>
    <col min="12543" max="12543" width="4.85546875" style="549" customWidth="1"/>
    <col min="12544" max="12544" width="30.85546875" style="549" customWidth="1"/>
    <col min="12545" max="12545" width="84.42578125" style="549" customWidth="1"/>
    <col min="12546" max="12546" width="42.7109375" style="549" customWidth="1"/>
    <col min="12547" max="12547" width="4.85546875" style="549" customWidth="1"/>
    <col min="12548" max="12798" width="11.42578125" style="549"/>
    <col min="12799" max="12799" width="4.85546875" style="549" customWidth="1"/>
    <col min="12800" max="12800" width="30.85546875" style="549" customWidth="1"/>
    <col min="12801" max="12801" width="84.42578125" style="549" customWidth="1"/>
    <col min="12802" max="12802" width="42.7109375" style="549" customWidth="1"/>
    <col min="12803" max="12803" width="4.85546875" style="549" customWidth="1"/>
    <col min="12804" max="13054" width="11.42578125" style="549"/>
    <col min="13055" max="13055" width="4.85546875" style="549" customWidth="1"/>
    <col min="13056" max="13056" width="30.85546875" style="549" customWidth="1"/>
    <col min="13057" max="13057" width="84.42578125" style="549" customWidth="1"/>
    <col min="13058" max="13058" width="42.7109375" style="549" customWidth="1"/>
    <col min="13059" max="13059" width="4.85546875" style="549" customWidth="1"/>
    <col min="13060" max="13310" width="11.42578125" style="549"/>
    <col min="13311" max="13311" width="4.85546875" style="549" customWidth="1"/>
    <col min="13312" max="13312" width="30.85546875" style="549" customWidth="1"/>
    <col min="13313" max="13313" width="84.42578125" style="549" customWidth="1"/>
    <col min="13314" max="13314" width="42.7109375" style="549" customWidth="1"/>
    <col min="13315" max="13315" width="4.85546875" style="549" customWidth="1"/>
    <col min="13316" max="13566" width="11.42578125" style="549"/>
    <col min="13567" max="13567" width="4.85546875" style="549" customWidth="1"/>
    <col min="13568" max="13568" width="30.85546875" style="549" customWidth="1"/>
    <col min="13569" max="13569" width="84.42578125" style="549" customWidth="1"/>
    <col min="13570" max="13570" width="42.7109375" style="549" customWidth="1"/>
    <col min="13571" max="13571" width="4.85546875" style="549" customWidth="1"/>
    <col min="13572" max="13822" width="11.42578125" style="549"/>
    <col min="13823" max="13823" width="4.85546875" style="549" customWidth="1"/>
    <col min="13824" max="13824" width="30.85546875" style="549" customWidth="1"/>
    <col min="13825" max="13825" width="84.42578125" style="549" customWidth="1"/>
    <col min="13826" max="13826" width="42.7109375" style="549" customWidth="1"/>
    <col min="13827" max="13827" width="4.85546875" style="549" customWidth="1"/>
    <col min="13828" max="14078" width="11.42578125" style="549"/>
    <col min="14079" max="14079" width="4.85546875" style="549" customWidth="1"/>
    <col min="14080" max="14080" width="30.85546875" style="549" customWidth="1"/>
    <col min="14081" max="14081" width="84.42578125" style="549" customWidth="1"/>
    <col min="14082" max="14082" width="42.7109375" style="549" customWidth="1"/>
    <col min="14083" max="14083" width="4.85546875" style="549" customWidth="1"/>
    <col min="14084" max="14334" width="11.42578125" style="549"/>
    <col min="14335" max="14335" width="4.85546875" style="549" customWidth="1"/>
    <col min="14336" max="14336" width="30.85546875" style="549" customWidth="1"/>
    <col min="14337" max="14337" width="84.42578125" style="549" customWidth="1"/>
    <col min="14338" max="14338" width="42.7109375" style="549" customWidth="1"/>
    <col min="14339" max="14339" width="4.85546875" style="549" customWidth="1"/>
    <col min="14340" max="14590" width="11.42578125" style="549"/>
    <col min="14591" max="14591" width="4.85546875" style="549" customWidth="1"/>
    <col min="14592" max="14592" width="30.85546875" style="549" customWidth="1"/>
    <col min="14593" max="14593" width="84.42578125" style="549" customWidth="1"/>
    <col min="14594" max="14594" width="42.7109375" style="549" customWidth="1"/>
    <col min="14595" max="14595" width="4.85546875" style="549" customWidth="1"/>
    <col min="14596" max="14846" width="11.42578125" style="549"/>
    <col min="14847" max="14847" width="4.85546875" style="549" customWidth="1"/>
    <col min="14848" max="14848" width="30.85546875" style="549" customWidth="1"/>
    <col min="14849" max="14849" width="84.42578125" style="549" customWidth="1"/>
    <col min="14850" max="14850" width="42.7109375" style="549" customWidth="1"/>
    <col min="14851" max="14851" width="4.85546875" style="549" customWidth="1"/>
    <col min="14852" max="15102" width="11.42578125" style="549"/>
    <col min="15103" max="15103" width="4.85546875" style="549" customWidth="1"/>
    <col min="15104" max="15104" width="30.85546875" style="549" customWidth="1"/>
    <col min="15105" max="15105" width="84.42578125" style="549" customWidth="1"/>
    <col min="15106" max="15106" width="42.7109375" style="549" customWidth="1"/>
    <col min="15107" max="15107" width="4.85546875" style="549" customWidth="1"/>
    <col min="15108" max="15358" width="11.42578125" style="549"/>
    <col min="15359" max="15359" width="4.85546875" style="549" customWidth="1"/>
    <col min="15360" max="15360" width="30.85546875" style="549" customWidth="1"/>
    <col min="15361" max="15361" width="84.42578125" style="549" customWidth="1"/>
    <col min="15362" max="15362" width="42.7109375" style="549" customWidth="1"/>
    <col min="15363" max="15363" width="4.85546875" style="549" customWidth="1"/>
    <col min="15364" max="15614" width="11.42578125" style="549"/>
    <col min="15615" max="15615" width="4.85546875" style="549" customWidth="1"/>
    <col min="15616" max="15616" width="30.85546875" style="549" customWidth="1"/>
    <col min="15617" max="15617" width="84.42578125" style="549" customWidth="1"/>
    <col min="15618" max="15618" width="42.7109375" style="549" customWidth="1"/>
    <col min="15619" max="15619" width="4.85546875" style="549" customWidth="1"/>
    <col min="15620" max="15870" width="11.42578125" style="549"/>
    <col min="15871" max="15871" width="4.85546875" style="549" customWidth="1"/>
    <col min="15872" max="15872" width="30.85546875" style="549" customWidth="1"/>
    <col min="15873" max="15873" width="84.42578125" style="549" customWidth="1"/>
    <col min="15874" max="15874" width="42.7109375" style="549" customWidth="1"/>
    <col min="15875" max="15875" width="4.85546875" style="549" customWidth="1"/>
    <col min="15876" max="16126" width="11.42578125" style="549"/>
    <col min="16127" max="16127" width="4.85546875" style="549" customWidth="1"/>
    <col min="16128" max="16128" width="30.85546875" style="549" customWidth="1"/>
    <col min="16129" max="16129" width="84.42578125" style="549" customWidth="1"/>
    <col min="16130" max="16130" width="42.7109375" style="549" customWidth="1"/>
    <col min="16131" max="16131" width="4.85546875" style="549" customWidth="1"/>
    <col min="16132" max="16384" width="11.42578125" style="549"/>
  </cols>
  <sheetData>
    <row r="1" spans="1:6" s="548" customFormat="1" ht="15.75" x14ac:dyDescent="0.25">
      <c r="A1" s="1039" t="s">
        <v>249</v>
      </c>
      <c r="B1" s="1039"/>
      <c r="C1" s="1039"/>
    </row>
    <row r="2" spans="1:6" s="548" customFormat="1" ht="15.75" x14ac:dyDescent="0.25">
      <c r="A2" s="1042" t="str">
        <f>III.2PYP!B2</f>
        <v>PRIMER INFORME TRIMESTRAL DEL GASTO PÚBLICO 2018</v>
      </c>
      <c r="B2" s="1042"/>
      <c r="C2" s="1042"/>
    </row>
    <row r="3" spans="1:6" s="548" customFormat="1" ht="15.75" x14ac:dyDescent="0.25">
      <c r="A3" s="1042" t="s">
        <v>449</v>
      </c>
      <c r="B3" s="1042"/>
      <c r="C3" s="1042"/>
    </row>
    <row r="4" spans="1:6" s="548" customFormat="1" ht="15.75" x14ac:dyDescent="0.25">
      <c r="A4" s="1042" t="s">
        <v>441</v>
      </c>
      <c r="B4" s="1042"/>
      <c r="C4" s="1042"/>
    </row>
    <row r="5" spans="1:6" s="548" customFormat="1" ht="15.75" x14ac:dyDescent="0.25">
      <c r="A5" s="1042" t="str">
        <f>IV.1BMue!A5</f>
        <v>Al 31 de marzo de 2018</v>
      </c>
      <c r="B5" s="1042"/>
      <c r="C5" s="1042"/>
    </row>
    <row r="6" spans="1:6" s="548" customFormat="1" ht="15.75" x14ac:dyDescent="0.25">
      <c r="A6" s="603" t="s">
        <v>442</v>
      </c>
      <c r="B6" s="1041" t="str">
        <f>IV.1BMue!B6</f>
        <v>INSTITUTO VERACRUZANO DE DESARROLLO MUNICIPAL</v>
      </c>
      <c r="C6" s="1041"/>
      <c r="D6" s="614"/>
      <c r="E6" s="614"/>
      <c r="F6" s="614"/>
    </row>
    <row r="7" spans="1:6" s="548" customFormat="1" ht="15.75" x14ac:dyDescent="0.25">
      <c r="A7" s="604"/>
      <c r="B7" s="605"/>
      <c r="C7" s="605"/>
    </row>
    <row r="8" spans="1:6" s="397" customFormat="1" x14ac:dyDescent="0.2">
      <c r="A8" s="612"/>
      <c r="B8" s="613"/>
      <c r="C8" s="613"/>
    </row>
    <row r="9" spans="1:6" s="397" customFormat="1" ht="15.75" x14ac:dyDescent="0.2">
      <c r="A9" s="711" t="s">
        <v>446</v>
      </c>
      <c r="B9" s="712" t="s">
        <v>450</v>
      </c>
      <c r="C9" s="711" t="s">
        <v>448</v>
      </c>
    </row>
    <row r="10" spans="1:6" s="419" customFormat="1" ht="15" x14ac:dyDescent="0.25">
      <c r="A10" s="608"/>
      <c r="B10" s="609"/>
      <c r="C10" s="610">
        <v>0</v>
      </c>
    </row>
    <row r="11" spans="1:6" s="419" customFormat="1" ht="15" x14ac:dyDescent="0.25">
      <c r="A11" s="608"/>
      <c r="B11" s="609"/>
      <c r="C11" s="610">
        <v>0</v>
      </c>
    </row>
    <row r="12" spans="1:6" s="419" customFormat="1" ht="15" x14ac:dyDescent="0.25">
      <c r="A12" s="611"/>
      <c r="B12" s="609"/>
      <c r="C12" s="610">
        <v>0</v>
      </c>
    </row>
    <row r="13" spans="1:6" s="419" customFormat="1" ht="15" x14ac:dyDescent="0.25">
      <c r="A13" s="611"/>
      <c r="B13" s="609"/>
      <c r="C13" s="610">
        <v>0</v>
      </c>
    </row>
    <row r="14" spans="1:6" s="419" customFormat="1" ht="15" x14ac:dyDescent="0.25">
      <c r="A14" s="611"/>
      <c r="B14" s="609"/>
      <c r="C14" s="610">
        <v>0</v>
      </c>
    </row>
    <row r="15" spans="1:6" s="419" customFormat="1" ht="15" x14ac:dyDescent="0.25">
      <c r="A15" s="611"/>
      <c r="B15" s="609"/>
      <c r="C15" s="610">
        <v>0</v>
      </c>
    </row>
    <row r="16" spans="1:6" s="419" customFormat="1" ht="15" x14ac:dyDescent="0.25">
      <c r="A16" s="611"/>
      <c r="B16" s="609"/>
      <c r="C16" s="610">
        <v>0</v>
      </c>
    </row>
    <row r="17" spans="1:3" s="419" customFormat="1" ht="15" x14ac:dyDescent="0.25">
      <c r="A17" s="611"/>
      <c r="B17" s="609"/>
      <c r="C17" s="610">
        <v>0</v>
      </c>
    </row>
    <row r="18" spans="1:3" s="419" customFormat="1" ht="15" x14ac:dyDescent="0.25">
      <c r="A18" s="611"/>
      <c r="B18" s="609"/>
      <c r="C18" s="610">
        <v>0</v>
      </c>
    </row>
    <row r="19" spans="1:3" s="419" customFormat="1" ht="15" x14ac:dyDescent="0.25">
      <c r="A19" s="611"/>
      <c r="B19" s="609"/>
      <c r="C19" s="610">
        <v>0</v>
      </c>
    </row>
    <row r="20" spans="1:3" s="419" customFormat="1" ht="33.75" x14ac:dyDescent="0.25">
      <c r="A20" s="611"/>
      <c r="B20" s="723" t="s">
        <v>486</v>
      </c>
      <c r="C20" s="610">
        <v>0</v>
      </c>
    </row>
    <row r="21" spans="1:3" s="419" customFormat="1" ht="15" x14ac:dyDescent="0.25">
      <c r="A21" s="608"/>
      <c r="B21" s="609"/>
      <c r="C21" s="610">
        <v>0</v>
      </c>
    </row>
    <row r="22" spans="1:3" s="419" customFormat="1" ht="15" x14ac:dyDescent="0.25">
      <c r="A22" s="608"/>
      <c r="B22" s="609"/>
      <c r="C22" s="610">
        <v>0</v>
      </c>
    </row>
    <row r="23" spans="1:3" s="419" customFormat="1" ht="15" x14ac:dyDescent="0.25">
      <c r="A23" s="608"/>
      <c r="B23" s="609"/>
      <c r="C23" s="610">
        <v>0</v>
      </c>
    </row>
    <row r="24" spans="1:3" s="419" customFormat="1" ht="15" x14ac:dyDescent="0.25">
      <c r="A24" s="608"/>
      <c r="B24" s="609"/>
      <c r="C24" s="610">
        <v>0</v>
      </c>
    </row>
    <row r="25" spans="1:3" s="419" customFormat="1" ht="15" x14ac:dyDescent="0.25">
      <c r="A25" s="608"/>
      <c r="B25" s="609"/>
      <c r="C25" s="610">
        <v>0</v>
      </c>
    </row>
    <row r="26" spans="1:3" s="419" customFormat="1" ht="15" x14ac:dyDescent="0.25">
      <c r="A26" s="608"/>
      <c r="B26" s="609"/>
      <c r="C26" s="610">
        <v>0</v>
      </c>
    </row>
    <row r="27" spans="1:3" s="419" customFormat="1" ht="15" x14ac:dyDescent="0.25">
      <c r="A27" s="608"/>
      <c r="B27" s="609"/>
      <c r="C27" s="610">
        <v>0</v>
      </c>
    </row>
    <row r="28" spans="1:3" s="419" customFormat="1" ht="15" x14ac:dyDescent="0.25">
      <c r="A28" s="608"/>
      <c r="B28" s="609"/>
      <c r="C28" s="610">
        <v>0</v>
      </c>
    </row>
    <row r="29" spans="1:3" s="419" customFormat="1" ht="15" x14ac:dyDescent="0.25">
      <c r="A29" s="608"/>
      <c r="B29" s="609"/>
      <c r="C29" s="610">
        <v>0</v>
      </c>
    </row>
    <row r="30" spans="1:3" s="419" customFormat="1" ht="15" x14ac:dyDescent="0.25">
      <c r="A30" s="608"/>
      <c r="B30" s="609"/>
      <c r="C30" s="610">
        <v>0</v>
      </c>
    </row>
    <row r="31" spans="1:3" s="419" customFormat="1" ht="15" x14ac:dyDescent="0.25">
      <c r="A31" s="608"/>
      <c r="B31" s="609"/>
      <c r="C31" s="610">
        <v>0</v>
      </c>
    </row>
    <row r="32" spans="1:3" s="419" customFormat="1" ht="15" x14ac:dyDescent="0.25">
      <c r="A32" s="608"/>
      <c r="B32" s="609"/>
      <c r="C32" s="610">
        <v>0</v>
      </c>
    </row>
    <row r="33" spans="1:7" s="419" customFormat="1" ht="15" x14ac:dyDescent="0.25">
      <c r="A33" s="597" t="s">
        <v>149</v>
      </c>
      <c r="B33" s="598"/>
      <c r="C33" s="599">
        <f>SUM(C10:C32)</f>
        <v>0</v>
      </c>
      <c r="E33" s="419" t="str">
        <f>IF(C33='2.ESF'!E22," ","NO COINCIDE VS SITUACIÓN FINANCIERA")</f>
        <v xml:space="preserve"> </v>
      </c>
    </row>
    <row r="34" spans="1:7" x14ac:dyDescent="0.2">
      <c r="A34" s="600"/>
      <c r="B34" s="1037"/>
      <c r="C34" s="1038"/>
    </row>
    <row r="35" spans="1:7" x14ac:dyDescent="0.2">
      <c r="A35" s="601"/>
      <c r="B35" s="601"/>
      <c r="D35" s="602"/>
      <c r="E35" s="601"/>
      <c r="F35" s="601"/>
      <c r="G35" s="601"/>
    </row>
  </sheetData>
  <mergeCells count="7">
    <mergeCell ref="B34:C34"/>
    <mergeCell ref="A1:C1"/>
    <mergeCell ref="A2:C2"/>
    <mergeCell ref="A3:C3"/>
    <mergeCell ref="A4:C4"/>
    <mergeCell ref="A5:C5"/>
    <mergeCell ref="B6:C6"/>
  </mergeCells>
  <pageMargins left="0.9" right="0.70866141732283472" top="0.74803149606299213" bottom="0.74803149606299213" header="0.31496062992125984" footer="0.31496062992125984"/>
  <pageSetup scale="7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D9"/>
  <sheetViews>
    <sheetView tabSelected="1" view="pageBreakPreview" topLeftCell="A4" zoomScale="106" zoomScaleNormal="59" zoomScaleSheetLayoutView="106" workbookViewId="0">
      <selection activeCell="B8" sqref="B8:D8"/>
    </sheetView>
  </sheetViews>
  <sheetFormatPr baseColWidth="10" defaultRowHeight="15" x14ac:dyDescent="0.25"/>
  <cols>
    <col min="1" max="1" width="11.42578125" style="1"/>
    <col min="2" max="2" width="75.42578125" style="1" customWidth="1"/>
    <col min="3" max="3" width="11.42578125" style="1"/>
    <col min="4" max="4" width="14.42578125" style="1" customWidth="1"/>
    <col min="5" max="16384" width="11.42578125" style="1"/>
  </cols>
  <sheetData>
    <row r="3" spans="2:4" ht="20.25" x14ac:dyDescent="0.3">
      <c r="B3" s="660"/>
      <c r="C3" s="660"/>
      <c r="D3" s="660"/>
    </row>
    <row r="4" spans="2:4" ht="20.25" x14ac:dyDescent="0.3">
      <c r="B4" s="660"/>
      <c r="C4" s="660"/>
      <c r="D4" s="660"/>
    </row>
    <row r="5" spans="2:4" ht="20.25" x14ac:dyDescent="0.3">
      <c r="B5" s="756" t="s">
        <v>249</v>
      </c>
      <c r="C5" s="756"/>
      <c r="D5" s="756"/>
    </row>
    <row r="6" spans="2:4" ht="27" x14ac:dyDescent="0.4">
      <c r="B6" s="754" t="s">
        <v>485</v>
      </c>
      <c r="C6" s="754"/>
      <c r="D6" s="754"/>
    </row>
    <row r="7" spans="2:4" ht="27" x14ac:dyDescent="0.4">
      <c r="B7" s="754" t="str">
        <f>CARÁTULA!C9</f>
        <v>PRIMER INFORME TRIMESTRAL DEL GASTO PÚBLICO 2018</v>
      </c>
      <c r="C7" s="754"/>
      <c r="D7" s="754"/>
    </row>
    <row r="8" spans="2:4" ht="27" x14ac:dyDescent="0.4">
      <c r="B8" s="754" t="s">
        <v>470</v>
      </c>
      <c r="C8" s="754"/>
      <c r="D8" s="754"/>
    </row>
    <row r="9" spans="2:4" ht="129" customHeight="1" x14ac:dyDescent="0.65">
      <c r="B9" s="757" t="s">
        <v>469</v>
      </c>
      <c r="C9" s="757"/>
      <c r="D9" s="757"/>
    </row>
  </sheetData>
  <mergeCells count="5">
    <mergeCell ref="B5:D5"/>
    <mergeCell ref="B6:D6"/>
    <mergeCell ref="B7:D7"/>
    <mergeCell ref="B9:D9"/>
    <mergeCell ref="B8:D8"/>
  </mergeCells>
  <pageMargins left="0.70866141732283472" right="0.70866141732283472" top="0.74803149606299213" bottom="0.74803149606299213" header="0.31496062992125984" footer="0.31496062992125984"/>
  <pageSetup scale="9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2"/>
  <sheetViews>
    <sheetView workbookViewId="0">
      <selection activeCell="D15" sqref="D15"/>
    </sheetView>
  </sheetViews>
  <sheetFormatPr baseColWidth="10" defaultRowHeight="12" x14ac:dyDescent="0.2"/>
  <cols>
    <col min="1" max="1" width="3.140625" style="550" customWidth="1"/>
    <col min="2" max="2" width="46.5703125" style="550" customWidth="1"/>
    <col min="3" max="3" width="29.28515625" style="550" customWidth="1"/>
    <col min="4" max="4" width="28.7109375" style="550" customWidth="1"/>
    <col min="5" max="5" width="5.140625" style="549" customWidth="1"/>
    <col min="6" max="16384" width="11.42578125" style="550"/>
  </cols>
  <sheetData>
    <row r="1" spans="1:5" s="615" customFormat="1" x14ac:dyDescent="0.2">
      <c r="A1" s="547"/>
      <c r="B1" s="547"/>
      <c r="C1" s="547"/>
      <c r="D1" s="547"/>
      <c r="E1" s="547"/>
    </row>
    <row r="2" spans="1:5" s="615" customFormat="1" ht="15.75" x14ac:dyDescent="0.2">
      <c r="A2" s="547"/>
      <c r="B2" s="1044" t="s">
        <v>249</v>
      </c>
      <c r="C2" s="1028"/>
      <c r="D2" s="1029"/>
      <c r="E2" s="547"/>
    </row>
    <row r="3" spans="1:5" s="615" customFormat="1" ht="15.75" x14ac:dyDescent="0.2">
      <c r="A3" s="547"/>
      <c r="B3" s="1045" t="str">
        <f>IV.2BInmu!A2</f>
        <v>PRIMER INFORME TRIMESTRAL DEL GASTO PÚBLICO 2018</v>
      </c>
      <c r="C3" s="1030"/>
      <c r="D3" s="1031"/>
      <c r="E3" s="547"/>
    </row>
    <row r="4" spans="1:5" s="615" customFormat="1" ht="15.75" x14ac:dyDescent="0.2">
      <c r="A4" s="547"/>
      <c r="B4" s="1045" t="str">
        <f>IV.2BInmu!B6</f>
        <v>INSTITUTO VERACRUZANO DE DESARROLLO MUNICIPAL</v>
      </c>
      <c r="C4" s="1030"/>
      <c r="D4" s="1031"/>
      <c r="E4" s="547"/>
    </row>
    <row r="5" spans="1:5" s="615" customFormat="1" ht="15.75" x14ac:dyDescent="0.2">
      <c r="A5" s="547"/>
      <c r="B5" s="1045" t="s">
        <v>451</v>
      </c>
      <c r="C5" s="1030"/>
      <c r="D5" s="1031"/>
      <c r="E5" s="547"/>
    </row>
    <row r="6" spans="1:5" s="615" customFormat="1" ht="15.75" customHeight="1" x14ac:dyDescent="0.2">
      <c r="A6" s="547"/>
      <c r="B6" s="1046" t="str">
        <f>IV.2BInmu!A5</f>
        <v>Al 31 de marzo de 2018</v>
      </c>
      <c r="C6" s="1032"/>
      <c r="D6" s="1033"/>
      <c r="E6" s="547"/>
    </row>
    <row r="7" spans="1:5" s="615" customFormat="1" ht="15.75" x14ac:dyDescent="0.2">
      <c r="A7" s="547"/>
      <c r="B7" s="1043" t="s">
        <v>452</v>
      </c>
      <c r="C7" s="1043" t="s">
        <v>453</v>
      </c>
      <c r="D7" s="1043"/>
      <c r="E7" s="547"/>
    </row>
    <row r="8" spans="1:5" s="615" customFormat="1" ht="15.75" x14ac:dyDescent="0.2">
      <c r="A8" s="547"/>
      <c r="B8" s="1043"/>
      <c r="C8" s="616" t="s">
        <v>454</v>
      </c>
      <c r="D8" s="616" t="s">
        <v>455</v>
      </c>
      <c r="E8" s="547"/>
    </row>
    <row r="9" spans="1:5" x14ac:dyDescent="0.2">
      <c r="A9" s="549"/>
      <c r="B9" s="721" t="s">
        <v>499</v>
      </c>
      <c r="C9" s="721" t="s">
        <v>500</v>
      </c>
      <c r="D9" s="721">
        <v>600918385</v>
      </c>
    </row>
    <row r="10" spans="1:5" x14ac:dyDescent="0.2">
      <c r="A10" s="549"/>
      <c r="B10" s="722" t="s">
        <v>501</v>
      </c>
      <c r="C10" s="722" t="s">
        <v>500</v>
      </c>
      <c r="D10" s="722">
        <v>604513247</v>
      </c>
    </row>
    <row r="11" spans="1:5" x14ac:dyDescent="0.2">
      <c r="A11" s="549"/>
      <c r="B11" s="722"/>
      <c r="C11" s="722"/>
      <c r="D11" s="722"/>
    </row>
    <row r="12" spans="1:5" ht="15" x14ac:dyDescent="0.2">
      <c r="A12" s="549"/>
      <c r="B12" s="617"/>
      <c r="C12" s="617"/>
      <c r="D12" s="617"/>
    </row>
    <row r="13" spans="1:5" ht="15" x14ac:dyDescent="0.2">
      <c r="A13" s="549"/>
      <c r="B13" s="617"/>
      <c r="C13" s="617"/>
      <c r="D13" s="617"/>
    </row>
    <row r="14" spans="1:5" ht="15" x14ac:dyDescent="0.2">
      <c r="A14" s="549"/>
      <c r="B14" s="617"/>
      <c r="C14" s="617"/>
      <c r="D14" s="617"/>
    </row>
    <row r="15" spans="1:5" ht="15" x14ac:dyDescent="0.2">
      <c r="A15" s="549"/>
      <c r="B15" s="617"/>
      <c r="C15" s="617"/>
      <c r="D15" s="617"/>
    </row>
    <row r="16" spans="1:5" ht="15" x14ac:dyDescent="0.2">
      <c r="A16" s="549"/>
      <c r="B16" s="617"/>
      <c r="C16" s="617"/>
      <c r="D16" s="617"/>
    </row>
    <row r="17" spans="1:4" ht="15" x14ac:dyDescent="0.2">
      <c r="A17" s="549"/>
      <c r="B17" s="617"/>
      <c r="C17" s="617"/>
      <c r="D17" s="617"/>
    </row>
    <row r="18" spans="1:4" ht="15" x14ac:dyDescent="0.2">
      <c r="A18" s="549"/>
      <c r="B18" s="618"/>
      <c r="C18" s="618"/>
      <c r="D18" s="618"/>
    </row>
    <row r="19" spans="1:4" ht="15" x14ac:dyDescent="0.2">
      <c r="A19" s="549"/>
      <c r="B19" s="618"/>
      <c r="C19" s="618"/>
      <c r="D19" s="618"/>
    </row>
    <row r="20" spans="1:4" ht="15" x14ac:dyDescent="0.2">
      <c r="A20" s="549"/>
      <c r="B20" s="618"/>
      <c r="C20" s="618"/>
      <c r="D20" s="618"/>
    </row>
    <row r="21" spans="1:4" x14ac:dyDescent="0.2">
      <c r="A21" s="549"/>
      <c r="B21" s="549"/>
      <c r="C21" s="549"/>
      <c r="D21" s="549"/>
    </row>
    <row r="22" spans="1:4" x14ac:dyDescent="0.2">
      <c r="A22" s="549"/>
      <c r="B22" s="549"/>
      <c r="C22" s="549"/>
      <c r="D22" s="549"/>
    </row>
  </sheetData>
  <mergeCells count="7">
    <mergeCell ref="B7:B8"/>
    <mergeCell ref="C7:D7"/>
    <mergeCell ref="B2:D2"/>
    <mergeCell ref="B3:D3"/>
    <mergeCell ref="B4:D4"/>
    <mergeCell ref="B5:D5"/>
    <mergeCell ref="B6:D6"/>
  </mergeCells>
  <pageMargins left="1.1000000000000001" right="0.70866141732283472" top="0.74803149606299213" bottom="0.74803149606299213" header="0.31496062992125984" footer="0.31496062992125984"/>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workbookViewId="0">
      <selection activeCell="J19" sqref="J19"/>
    </sheetView>
  </sheetViews>
  <sheetFormatPr baseColWidth="10" defaultRowHeight="15" x14ac:dyDescent="0.25"/>
  <cols>
    <col min="1" max="9" width="11.42578125" style="429"/>
    <col min="10" max="10" width="16.85546875" style="429" customWidth="1"/>
    <col min="11" max="16384" width="11.42578125" style="429"/>
  </cols>
  <sheetData>
    <row r="1" spans="1:10" ht="15.75" x14ac:dyDescent="0.25">
      <c r="A1" s="1035" t="s">
        <v>249</v>
      </c>
      <c r="B1" s="1035"/>
      <c r="C1" s="1035"/>
      <c r="D1" s="1035"/>
      <c r="E1" s="1035"/>
      <c r="F1" s="1035"/>
      <c r="G1" s="1035"/>
      <c r="H1" s="1035"/>
      <c r="I1" s="1035"/>
      <c r="J1" s="1035"/>
    </row>
    <row r="2" spans="1:10" ht="15.75" x14ac:dyDescent="0.25">
      <c r="A2" s="1035" t="str">
        <f>III.2PYP!B2</f>
        <v>PRIMER INFORME TRIMESTRAL DEL GASTO PÚBLICO 2018</v>
      </c>
      <c r="B2" s="1035"/>
      <c r="C2" s="1035"/>
      <c r="D2" s="1035"/>
      <c r="E2" s="1035"/>
      <c r="F2" s="1035"/>
      <c r="G2" s="1035"/>
      <c r="H2" s="1035"/>
      <c r="I2" s="1035"/>
      <c r="J2" s="1035"/>
    </row>
    <row r="3" spans="1:10" ht="15.75" x14ac:dyDescent="0.25">
      <c r="A3" s="1035" t="s">
        <v>456</v>
      </c>
      <c r="B3" s="1035"/>
      <c r="C3" s="1035"/>
      <c r="D3" s="1035"/>
      <c r="E3" s="1035"/>
      <c r="F3" s="1035"/>
      <c r="G3" s="1035"/>
      <c r="H3" s="1035"/>
      <c r="I3" s="1035"/>
      <c r="J3" s="1035"/>
    </row>
    <row r="4" spans="1:10" ht="15.75" x14ac:dyDescent="0.25">
      <c r="A4" s="1035" t="str">
        <f>IV.1BMue!A5</f>
        <v>Al 31 de marzo de 2018</v>
      </c>
      <c r="B4" s="1035"/>
      <c r="C4" s="1035"/>
      <c r="D4" s="1035"/>
      <c r="E4" s="1035"/>
      <c r="F4" s="1035"/>
      <c r="G4" s="1035"/>
      <c r="H4" s="1035"/>
      <c r="I4" s="1035"/>
      <c r="J4" s="1035"/>
    </row>
    <row r="5" spans="1:10" ht="15.75" x14ac:dyDescent="0.25">
      <c r="A5" s="1036" t="s">
        <v>441</v>
      </c>
      <c r="B5" s="1036"/>
      <c r="C5" s="1036"/>
      <c r="D5" s="1036"/>
      <c r="E5" s="1036"/>
      <c r="F5" s="1036"/>
      <c r="G5" s="1036"/>
      <c r="H5" s="1036"/>
      <c r="I5" s="1036"/>
      <c r="J5" s="1036"/>
    </row>
    <row r="6" spans="1:10" ht="15.75" x14ac:dyDescent="0.25">
      <c r="A6" s="619" t="s">
        <v>442</v>
      </c>
      <c r="B6" s="1047" t="str">
        <f>'IV.3Rel Cta Banc'!B4:D4</f>
        <v>INSTITUTO VERACRUZANO DE DESARROLLO MUNICIPAL</v>
      </c>
      <c r="C6" s="1047"/>
      <c r="D6" s="1047"/>
      <c r="E6" s="1047"/>
      <c r="F6" s="1047"/>
      <c r="G6" s="1047"/>
      <c r="H6" s="1047"/>
      <c r="I6" s="1047"/>
      <c r="J6" s="593"/>
    </row>
    <row r="9" spans="1:10" x14ac:dyDescent="0.25">
      <c r="A9" s="591" t="s">
        <v>467</v>
      </c>
    </row>
    <row r="10" spans="1:10" x14ac:dyDescent="0.25">
      <c r="A10" s="591" t="s">
        <v>468</v>
      </c>
    </row>
    <row r="11" spans="1:10" x14ac:dyDescent="0.25">
      <c r="A11" s="591"/>
    </row>
    <row r="13" spans="1:10" x14ac:dyDescent="0.25">
      <c r="B13" s="713" t="s">
        <v>487</v>
      </c>
      <c r="C13" s="714"/>
      <c r="D13" s="715"/>
      <c r="E13" s="72"/>
      <c r="F13" s="72"/>
      <c r="G13" s="72"/>
      <c r="H13" s="72"/>
      <c r="I13" s="72"/>
      <c r="J13" s="72"/>
    </row>
    <row r="14" spans="1:10" ht="15.75" x14ac:dyDescent="0.25">
      <c r="B14" s="716" t="s">
        <v>502</v>
      </c>
      <c r="C14" s="714"/>
      <c r="D14" s="715"/>
      <c r="E14" s="72"/>
      <c r="F14" s="72"/>
      <c r="G14" s="72"/>
      <c r="H14" s="72"/>
      <c r="I14" s="72"/>
      <c r="J14" s="72"/>
    </row>
  </sheetData>
  <mergeCells count="6">
    <mergeCell ref="B6:I6"/>
    <mergeCell ref="A1:J1"/>
    <mergeCell ref="A2:J2"/>
    <mergeCell ref="A3:J3"/>
    <mergeCell ref="A4:J4"/>
    <mergeCell ref="A5:J5"/>
  </mergeCells>
  <pageMargins left="0.70866141732283472" right="0.70866141732283472" top="0.74803149606299213" bottom="0.74803149606299213" header="0.31496062992125984" footer="0.31496062992125984"/>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0"/>
  <sheetViews>
    <sheetView showGridLines="0" topLeftCell="B49" zoomScale="95" zoomScaleNormal="95" workbookViewId="0">
      <selection activeCell="E71" sqref="E71"/>
    </sheetView>
  </sheetViews>
  <sheetFormatPr baseColWidth="10" defaultColWidth="0" defaultRowHeight="15" zeroHeight="1" x14ac:dyDescent="0.25"/>
  <cols>
    <col min="1" max="1" width="4.5703125" style="1" customWidth="1"/>
    <col min="2" max="2" width="2.7109375" customWidth="1"/>
    <col min="3" max="3" width="14.7109375" customWidth="1"/>
    <col min="4" max="4" width="56.42578125" customWidth="1"/>
    <col min="5" max="5" width="20.7109375" customWidth="1"/>
    <col min="6" max="6" width="20.7109375" style="113" customWidth="1"/>
    <col min="7" max="7" width="2.7109375" customWidth="1"/>
    <col min="8" max="8" width="9.7109375" customWidth="1"/>
    <col min="9" max="9" width="63.5703125" customWidth="1"/>
    <col min="10" max="11" width="17.7109375" customWidth="1"/>
    <col min="12" max="12" width="2.7109375" customWidth="1"/>
    <col min="13" max="13" width="4.5703125" customWidth="1"/>
    <col min="14" max="16384" width="11.42578125" hidden="1"/>
  </cols>
  <sheetData>
    <row r="1" spans="1:13" s="1" customFormat="1" x14ac:dyDescent="0.25">
      <c r="F1" s="113"/>
    </row>
    <row r="2" spans="1:13" s="43" customFormat="1" ht="15.95" customHeight="1" x14ac:dyDescent="0.25">
      <c r="B2" s="769" t="str">
        <f>'APARTADO I INF. CONTABLE'!B6:D6</f>
        <v>INSTITUTO VERACRUZANO DE DESARROLLO MUNICIPAL</v>
      </c>
      <c r="C2" s="770"/>
      <c r="D2" s="770"/>
      <c r="E2" s="770"/>
      <c r="F2" s="770"/>
      <c r="G2" s="771"/>
      <c r="H2" s="44"/>
      <c r="I2" s="44"/>
      <c r="J2" s="44"/>
      <c r="K2" s="44"/>
      <c r="L2" s="44"/>
    </row>
    <row r="3" spans="1:13" s="43" customFormat="1" ht="15.95" customHeight="1" x14ac:dyDescent="0.25">
      <c r="B3" s="758" t="s">
        <v>478</v>
      </c>
      <c r="C3" s="759"/>
      <c r="D3" s="759"/>
      <c r="E3" s="759"/>
      <c r="F3" s="759"/>
      <c r="G3" s="760"/>
      <c r="H3" s="44"/>
      <c r="I3" s="44"/>
      <c r="J3" s="44"/>
      <c r="K3" s="45"/>
      <c r="L3" s="45"/>
    </row>
    <row r="4" spans="1:13" s="43" customFormat="1" ht="15.95" customHeight="1" x14ac:dyDescent="0.25">
      <c r="B4" s="773" t="s">
        <v>504</v>
      </c>
      <c r="C4" s="774"/>
      <c r="D4" s="774"/>
      <c r="E4" s="774"/>
      <c r="F4" s="774"/>
      <c r="G4" s="775"/>
      <c r="H4" s="44"/>
      <c r="I4" s="44"/>
      <c r="J4" s="44"/>
      <c r="K4" s="45"/>
      <c r="L4" s="45"/>
    </row>
    <row r="5" spans="1:13" s="14" customFormat="1" ht="5.0999999999999996" customHeight="1" x14ac:dyDescent="0.25">
      <c r="B5" s="19"/>
      <c r="C5" s="19"/>
      <c r="D5" s="19"/>
      <c r="E5" s="19"/>
      <c r="F5" s="19"/>
      <c r="G5" s="20"/>
      <c r="H5" s="21"/>
      <c r="I5" s="21"/>
      <c r="J5" s="18"/>
      <c r="K5" s="18"/>
      <c r="L5" s="18"/>
    </row>
    <row r="6" spans="1:13" s="40" customFormat="1" ht="20.100000000000001" customHeight="1" x14ac:dyDescent="0.25">
      <c r="B6" s="260"/>
      <c r="C6" s="777"/>
      <c r="D6" s="777"/>
      <c r="E6" s="259">
        <v>2018</v>
      </c>
      <c r="F6" s="259">
        <v>2017</v>
      </c>
      <c r="G6" s="261"/>
      <c r="H6" s="778"/>
      <c r="I6" s="778"/>
      <c r="J6" s="71"/>
      <c r="K6" s="71"/>
      <c r="L6" s="70"/>
    </row>
    <row r="7" spans="1:13" s="47" customFormat="1" x14ac:dyDescent="0.25">
      <c r="A7" s="69"/>
      <c r="B7" s="48"/>
      <c r="C7" s="764" t="s">
        <v>1</v>
      </c>
      <c r="D7" s="764"/>
      <c r="E7" s="49"/>
      <c r="F7" s="49"/>
      <c r="G7" s="51"/>
      <c r="L7" s="50"/>
      <c r="M7" s="69"/>
    </row>
    <row r="8" spans="1:13" s="47" customFormat="1" x14ac:dyDescent="0.25">
      <c r="A8" s="69"/>
      <c r="B8" s="52"/>
      <c r="C8" s="768" t="s">
        <v>3</v>
      </c>
      <c r="D8" s="768"/>
      <c r="E8" s="53">
        <f>SUM(E9:E16)</f>
        <v>0</v>
      </c>
      <c r="F8" s="53">
        <f>SUM(F9:F16)</f>
        <v>0</v>
      </c>
      <c r="G8" s="51"/>
      <c r="L8" s="50"/>
      <c r="M8" s="69"/>
    </row>
    <row r="9" spans="1:13" s="47" customFormat="1" x14ac:dyDescent="0.25">
      <c r="A9" s="69"/>
      <c r="B9" s="54"/>
      <c r="C9" s="766" t="s">
        <v>5</v>
      </c>
      <c r="D9" s="766"/>
      <c r="E9" s="55">
        <v>0</v>
      </c>
      <c r="F9" s="55">
        <v>0</v>
      </c>
      <c r="G9" s="51"/>
      <c r="L9" s="50"/>
      <c r="M9" s="69"/>
    </row>
    <row r="10" spans="1:13" s="47" customFormat="1" x14ac:dyDescent="0.25">
      <c r="A10" s="69"/>
      <c r="B10" s="54"/>
      <c r="C10" s="766" t="s">
        <v>7</v>
      </c>
      <c r="D10" s="766"/>
      <c r="E10" s="55">
        <v>0</v>
      </c>
      <c r="F10" s="55">
        <v>0</v>
      </c>
      <c r="G10" s="51"/>
      <c r="L10" s="50"/>
      <c r="M10" s="69"/>
    </row>
    <row r="11" spans="1:13" s="47" customFormat="1" x14ac:dyDescent="0.25">
      <c r="A11" s="69"/>
      <c r="B11" s="54"/>
      <c r="C11" s="766" t="s">
        <v>9</v>
      </c>
      <c r="D11" s="766"/>
      <c r="E11" s="55">
        <v>0</v>
      </c>
      <c r="F11" s="55">
        <v>0</v>
      </c>
      <c r="G11" s="51"/>
      <c r="L11" s="50"/>
      <c r="M11" s="69"/>
    </row>
    <row r="12" spans="1:13" s="47" customFormat="1" x14ac:dyDescent="0.25">
      <c r="A12" s="69"/>
      <c r="B12" s="54"/>
      <c r="C12" s="766" t="s">
        <v>11</v>
      </c>
      <c r="D12" s="766"/>
      <c r="E12" s="55">
        <v>0</v>
      </c>
      <c r="F12" s="55">
        <v>0</v>
      </c>
      <c r="G12" s="51"/>
      <c r="L12" s="50"/>
      <c r="M12" s="69"/>
    </row>
    <row r="13" spans="1:13" s="47" customFormat="1" x14ac:dyDescent="0.25">
      <c r="A13" s="69"/>
      <c r="B13" s="54"/>
      <c r="C13" s="766" t="s">
        <v>179</v>
      </c>
      <c r="D13" s="766"/>
      <c r="E13" s="55">
        <v>0</v>
      </c>
      <c r="F13" s="55">
        <v>0</v>
      </c>
      <c r="G13" s="51"/>
      <c r="L13" s="50"/>
      <c r="M13" s="69"/>
    </row>
    <row r="14" spans="1:13" s="47" customFormat="1" x14ac:dyDescent="0.25">
      <c r="A14" s="69"/>
      <c r="B14" s="54"/>
      <c r="C14" s="766" t="s">
        <v>13</v>
      </c>
      <c r="D14" s="766"/>
      <c r="E14" s="55">
        <v>0</v>
      </c>
      <c r="F14" s="55">
        <v>0</v>
      </c>
      <c r="G14" s="51"/>
      <c r="L14" s="50"/>
      <c r="M14" s="69"/>
    </row>
    <row r="15" spans="1:13" s="47" customFormat="1" x14ac:dyDescent="0.25">
      <c r="A15" s="69"/>
      <c r="B15" s="54"/>
      <c r="C15" s="766" t="s">
        <v>15</v>
      </c>
      <c r="D15" s="766"/>
      <c r="E15" s="55">
        <v>0</v>
      </c>
      <c r="F15" s="55">
        <v>0</v>
      </c>
      <c r="G15" s="51"/>
      <c r="L15" s="50"/>
      <c r="M15" s="69"/>
    </row>
    <row r="16" spans="1:13" s="47" customFormat="1" ht="30" customHeight="1" x14ac:dyDescent="0.25">
      <c r="A16" s="69"/>
      <c r="B16" s="54"/>
      <c r="C16" s="766" t="s">
        <v>17</v>
      </c>
      <c r="D16" s="766"/>
      <c r="E16" s="55">
        <v>0</v>
      </c>
      <c r="F16" s="55">
        <v>0</v>
      </c>
      <c r="G16" s="51"/>
      <c r="L16" s="50"/>
      <c r="M16" s="69"/>
    </row>
    <row r="17" spans="1:13" s="47" customFormat="1" ht="9.9499999999999993" customHeight="1" x14ac:dyDescent="0.25">
      <c r="A17" s="69"/>
      <c r="B17" s="52"/>
      <c r="C17" s="56"/>
      <c r="D17" s="38"/>
      <c r="E17" s="57"/>
      <c r="F17" s="57"/>
      <c r="G17" s="51"/>
      <c r="L17" s="50"/>
      <c r="M17" s="69"/>
    </row>
    <row r="18" spans="1:13" s="47" customFormat="1" x14ac:dyDescent="0.25">
      <c r="A18" s="69"/>
      <c r="B18" s="52"/>
      <c r="C18" s="768" t="s">
        <v>20</v>
      </c>
      <c r="D18" s="768"/>
      <c r="E18" s="53">
        <f>SUM(E19:E20)</f>
        <v>1028910</v>
      </c>
      <c r="F18" s="53">
        <f>SUM(F19:F20)</f>
        <v>1349745</v>
      </c>
      <c r="G18" s="51"/>
      <c r="L18" s="50"/>
      <c r="M18" s="69"/>
    </row>
    <row r="19" spans="1:13" s="47" customFormat="1" x14ac:dyDescent="0.25">
      <c r="A19" s="69"/>
      <c r="B19" s="54"/>
      <c r="C19" s="766" t="s">
        <v>22</v>
      </c>
      <c r="D19" s="766"/>
      <c r="E19" s="58">
        <v>0</v>
      </c>
      <c r="F19" s="58">
        <v>0</v>
      </c>
      <c r="G19" s="51"/>
      <c r="L19" s="50"/>
      <c r="M19" s="69"/>
    </row>
    <row r="20" spans="1:13" s="47" customFormat="1" x14ac:dyDescent="0.25">
      <c r="A20" s="69"/>
      <c r="B20" s="54"/>
      <c r="C20" s="766" t="s">
        <v>55</v>
      </c>
      <c r="D20" s="766"/>
      <c r="E20" s="55">
        <v>1028910</v>
      </c>
      <c r="F20" s="55">
        <v>1349745</v>
      </c>
      <c r="G20" s="51"/>
      <c r="L20" s="50"/>
      <c r="M20" s="69"/>
    </row>
    <row r="21" spans="1:13" s="47" customFormat="1" ht="9.9499999999999993" customHeight="1" x14ac:dyDescent="0.25">
      <c r="A21" s="69"/>
      <c r="B21" s="52"/>
      <c r="C21" s="56"/>
      <c r="D21" s="38"/>
      <c r="E21" s="57"/>
      <c r="F21" s="57"/>
      <c r="G21" s="51"/>
      <c r="L21" s="50"/>
      <c r="M21" s="69"/>
    </row>
    <row r="22" spans="1:13" s="47" customFormat="1" x14ac:dyDescent="0.25">
      <c r="A22" s="69"/>
      <c r="B22" s="54"/>
      <c r="C22" s="768" t="s">
        <v>26</v>
      </c>
      <c r="D22" s="768"/>
      <c r="E22" s="53">
        <f>SUM(E23:E27)</f>
        <v>0</v>
      </c>
      <c r="F22" s="53">
        <f>SUM(F23:F27)</f>
        <v>0</v>
      </c>
      <c r="G22" s="51"/>
      <c r="L22" s="50"/>
      <c r="M22" s="69"/>
    </row>
    <row r="23" spans="1:13" s="47" customFormat="1" x14ac:dyDescent="0.25">
      <c r="A23" s="69"/>
      <c r="B23" s="54"/>
      <c r="C23" s="766" t="s">
        <v>28</v>
      </c>
      <c r="D23" s="766"/>
      <c r="E23" s="55">
        <v>0</v>
      </c>
      <c r="F23" s="55">
        <v>0</v>
      </c>
      <c r="G23" s="51"/>
      <c r="L23" s="50"/>
      <c r="M23" s="69"/>
    </row>
    <row r="24" spans="1:13" s="47" customFormat="1" x14ac:dyDescent="0.25">
      <c r="A24" s="69"/>
      <c r="B24" s="54"/>
      <c r="C24" s="766" t="s">
        <v>29</v>
      </c>
      <c r="D24" s="766"/>
      <c r="E24" s="55">
        <v>0</v>
      </c>
      <c r="F24" s="55">
        <v>0</v>
      </c>
      <c r="G24" s="51"/>
      <c r="L24" s="50"/>
      <c r="M24" s="69"/>
    </row>
    <row r="25" spans="1:13" s="47" customFormat="1" x14ac:dyDescent="0.25">
      <c r="A25" s="69"/>
      <c r="B25" s="54"/>
      <c r="C25" s="766" t="s">
        <v>30</v>
      </c>
      <c r="D25" s="766"/>
      <c r="E25" s="55">
        <v>0</v>
      </c>
      <c r="F25" s="55">
        <v>0</v>
      </c>
      <c r="G25" s="51"/>
      <c r="L25" s="50"/>
      <c r="M25" s="69"/>
    </row>
    <row r="26" spans="1:13" s="47" customFormat="1" x14ac:dyDescent="0.25">
      <c r="A26" s="69"/>
      <c r="B26" s="54"/>
      <c r="C26" s="766" t="s">
        <v>32</v>
      </c>
      <c r="D26" s="766"/>
      <c r="E26" s="55">
        <v>0</v>
      </c>
      <c r="F26" s="55">
        <v>0</v>
      </c>
      <c r="G26" s="51"/>
      <c r="L26" s="50"/>
      <c r="M26" s="69"/>
    </row>
    <row r="27" spans="1:13" s="47" customFormat="1" x14ac:dyDescent="0.25">
      <c r="A27" s="69"/>
      <c r="B27" s="54"/>
      <c r="C27" s="766" t="s">
        <v>34</v>
      </c>
      <c r="D27" s="766"/>
      <c r="E27" s="55">
        <v>0</v>
      </c>
      <c r="F27" s="55">
        <v>0</v>
      </c>
      <c r="G27" s="51"/>
      <c r="L27" s="50"/>
      <c r="M27" s="69"/>
    </row>
    <row r="28" spans="1:13" s="47" customFormat="1" ht="9.9499999999999993" customHeight="1" x14ac:dyDescent="0.25">
      <c r="A28" s="69"/>
      <c r="B28" s="52"/>
      <c r="C28" s="56"/>
      <c r="D28" s="59"/>
      <c r="E28" s="49"/>
      <c r="F28" s="49"/>
      <c r="G28" s="51"/>
      <c r="L28" s="50"/>
      <c r="M28" s="69"/>
    </row>
    <row r="29" spans="1:13" s="47" customFormat="1" x14ac:dyDescent="0.25">
      <c r="A29" s="69"/>
      <c r="B29" s="60"/>
      <c r="C29" s="767" t="s">
        <v>36</v>
      </c>
      <c r="D29" s="767"/>
      <c r="E29" s="61">
        <f>E8+E18+E22</f>
        <v>1028910</v>
      </c>
      <c r="F29" s="61">
        <f>F8+F18+F22</f>
        <v>1349745</v>
      </c>
      <c r="G29" s="66"/>
      <c r="L29" s="50"/>
      <c r="M29" s="69"/>
    </row>
    <row r="30" spans="1:13" s="47" customFormat="1" ht="9.9499999999999993" customHeight="1" x14ac:dyDescent="0.25">
      <c r="A30" s="69"/>
      <c r="B30" s="52"/>
      <c r="C30" s="767"/>
      <c r="D30" s="767"/>
      <c r="E30" s="49"/>
      <c r="F30" s="49"/>
      <c r="G30" s="51"/>
      <c r="L30" s="50"/>
      <c r="M30" s="69"/>
    </row>
    <row r="31" spans="1:13" s="47" customFormat="1" x14ac:dyDescent="0.25">
      <c r="A31" s="69"/>
      <c r="B31" s="64"/>
      <c r="C31" s="764" t="s">
        <v>2</v>
      </c>
      <c r="D31" s="764"/>
      <c r="E31" s="49"/>
      <c r="F31" s="49"/>
      <c r="G31" s="51"/>
      <c r="L31" s="50"/>
      <c r="M31" s="69"/>
    </row>
    <row r="32" spans="1:13" s="47" customFormat="1" x14ac:dyDescent="0.25">
      <c r="A32" s="69"/>
      <c r="B32" s="64"/>
      <c r="C32" s="764" t="s">
        <v>4</v>
      </c>
      <c r="D32" s="764"/>
      <c r="E32" s="53">
        <f>SUM(E33:E35)</f>
        <v>944813</v>
      </c>
      <c r="F32" s="53">
        <f>SUM(F33:F35)</f>
        <v>943168</v>
      </c>
      <c r="G32" s="51"/>
      <c r="L32" s="50"/>
      <c r="M32" s="69"/>
    </row>
    <row r="33" spans="1:13" s="47" customFormat="1" x14ac:dyDescent="0.25">
      <c r="A33" s="69"/>
      <c r="B33" s="64"/>
      <c r="C33" s="766" t="s">
        <v>6</v>
      </c>
      <c r="D33" s="766"/>
      <c r="E33" s="55">
        <v>830288</v>
      </c>
      <c r="F33" s="55">
        <v>719944</v>
      </c>
      <c r="G33" s="51"/>
      <c r="L33" s="50"/>
      <c r="M33" s="69"/>
    </row>
    <row r="34" spans="1:13" s="47" customFormat="1" x14ac:dyDescent="0.25">
      <c r="A34" s="69"/>
      <c r="B34" s="64"/>
      <c r="C34" s="766" t="s">
        <v>8</v>
      </c>
      <c r="D34" s="766"/>
      <c r="E34" s="55">
        <v>25903</v>
      </c>
      <c r="F34" s="55">
        <v>44570</v>
      </c>
      <c r="G34" s="51"/>
      <c r="L34" s="50"/>
      <c r="M34" s="69"/>
    </row>
    <row r="35" spans="1:13" s="47" customFormat="1" x14ac:dyDescent="0.25">
      <c r="A35" s="69"/>
      <c r="B35" s="64"/>
      <c r="C35" s="766" t="s">
        <v>10</v>
      </c>
      <c r="D35" s="766"/>
      <c r="E35" s="55">
        <v>88622</v>
      </c>
      <c r="F35" s="55">
        <v>178654</v>
      </c>
      <c r="G35" s="51"/>
      <c r="L35" s="50"/>
      <c r="M35" s="69"/>
    </row>
    <row r="36" spans="1:13" s="47" customFormat="1" ht="9.9499999999999993" customHeight="1" x14ac:dyDescent="0.25">
      <c r="A36" s="69"/>
      <c r="B36" s="64"/>
      <c r="C36" s="56"/>
      <c r="D36" s="38"/>
      <c r="E36" s="57"/>
      <c r="F36" s="57"/>
      <c r="G36" s="51"/>
      <c r="L36" s="50"/>
      <c r="M36" s="69"/>
    </row>
    <row r="37" spans="1:13" s="47" customFormat="1" x14ac:dyDescent="0.25">
      <c r="A37" s="69"/>
      <c r="B37" s="64"/>
      <c r="C37" s="764" t="s">
        <v>56</v>
      </c>
      <c r="D37" s="764"/>
      <c r="E37" s="53">
        <f>SUM(E38:E46)</f>
        <v>566</v>
      </c>
      <c r="F37" s="53">
        <f>SUM(F38:F46)</f>
        <v>300</v>
      </c>
      <c r="G37" s="51"/>
      <c r="L37" s="50"/>
      <c r="M37" s="69"/>
    </row>
    <row r="38" spans="1:13" s="47" customFormat="1" x14ac:dyDescent="0.25">
      <c r="A38" s="69"/>
      <c r="B38" s="64"/>
      <c r="C38" s="766" t="s">
        <v>14</v>
      </c>
      <c r="D38" s="766"/>
      <c r="E38" s="55">
        <v>566</v>
      </c>
      <c r="F38" s="55">
        <v>300</v>
      </c>
      <c r="G38" s="51"/>
      <c r="L38" s="50"/>
      <c r="M38" s="69"/>
    </row>
    <row r="39" spans="1:13" s="47" customFormat="1" x14ac:dyDescent="0.25">
      <c r="A39" s="69"/>
      <c r="B39" s="64"/>
      <c r="C39" s="766" t="s">
        <v>16</v>
      </c>
      <c r="D39" s="766"/>
      <c r="E39" s="55">
        <v>0</v>
      </c>
      <c r="F39" s="55">
        <v>0</v>
      </c>
      <c r="G39" s="51"/>
      <c r="L39" s="50"/>
      <c r="M39" s="69"/>
    </row>
    <row r="40" spans="1:13" s="47" customFormat="1" x14ac:dyDescent="0.25">
      <c r="A40" s="69"/>
      <c r="B40" s="64"/>
      <c r="C40" s="766" t="s">
        <v>18</v>
      </c>
      <c r="D40" s="766"/>
      <c r="E40" s="55">
        <v>0</v>
      </c>
      <c r="F40" s="55">
        <v>0</v>
      </c>
      <c r="G40" s="51"/>
      <c r="L40" s="50"/>
      <c r="M40" s="69"/>
    </row>
    <row r="41" spans="1:13" s="47" customFormat="1" x14ac:dyDescent="0.25">
      <c r="A41" s="69"/>
      <c r="B41" s="64"/>
      <c r="C41" s="766" t="s">
        <v>19</v>
      </c>
      <c r="D41" s="766"/>
      <c r="E41" s="55">
        <v>0</v>
      </c>
      <c r="F41" s="55">
        <v>0</v>
      </c>
      <c r="G41" s="51"/>
      <c r="L41" s="50"/>
      <c r="M41" s="69"/>
    </row>
    <row r="42" spans="1:13" s="47" customFormat="1" x14ac:dyDescent="0.25">
      <c r="A42" s="69"/>
      <c r="B42" s="64"/>
      <c r="C42" s="766" t="s">
        <v>21</v>
      </c>
      <c r="D42" s="766"/>
      <c r="E42" s="55">
        <v>0</v>
      </c>
      <c r="F42" s="55">
        <v>0</v>
      </c>
      <c r="G42" s="51"/>
      <c r="L42" s="50"/>
      <c r="M42" s="69"/>
    </row>
    <row r="43" spans="1:13" s="47" customFormat="1" x14ac:dyDescent="0.25">
      <c r="A43" s="69"/>
      <c r="B43" s="64"/>
      <c r="C43" s="766" t="s">
        <v>23</v>
      </c>
      <c r="D43" s="766"/>
      <c r="E43" s="55">
        <v>0</v>
      </c>
      <c r="F43" s="55">
        <v>0</v>
      </c>
      <c r="G43" s="51"/>
      <c r="L43" s="50"/>
      <c r="M43" s="69"/>
    </row>
    <row r="44" spans="1:13" s="47" customFormat="1" x14ac:dyDescent="0.25">
      <c r="A44" s="69"/>
      <c r="B44" s="64"/>
      <c r="C44" s="766" t="s">
        <v>24</v>
      </c>
      <c r="D44" s="766"/>
      <c r="E44" s="55">
        <v>0</v>
      </c>
      <c r="F44" s="55">
        <v>0</v>
      </c>
      <c r="G44" s="51"/>
      <c r="L44" s="50"/>
      <c r="M44" s="69"/>
    </row>
    <row r="45" spans="1:13" s="47" customFormat="1" x14ac:dyDescent="0.25">
      <c r="A45" s="69"/>
      <c r="B45" s="64"/>
      <c r="C45" s="766" t="s">
        <v>25</v>
      </c>
      <c r="D45" s="766"/>
      <c r="E45" s="55">
        <v>0</v>
      </c>
      <c r="F45" s="55">
        <v>0</v>
      </c>
      <c r="G45" s="51"/>
      <c r="L45" s="50"/>
      <c r="M45" s="69"/>
    </row>
    <row r="46" spans="1:13" s="47" customFormat="1" x14ac:dyDescent="0.25">
      <c r="A46" s="69"/>
      <c r="B46" s="64"/>
      <c r="C46" s="766" t="s">
        <v>27</v>
      </c>
      <c r="D46" s="766"/>
      <c r="E46" s="55">
        <v>0</v>
      </c>
      <c r="F46" s="55">
        <v>0</v>
      </c>
      <c r="G46" s="51"/>
      <c r="L46" s="50"/>
      <c r="M46" s="69"/>
    </row>
    <row r="47" spans="1:13" s="47" customFormat="1" ht="9.9499999999999993" customHeight="1" x14ac:dyDescent="0.25">
      <c r="A47" s="69"/>
      <c r="B47" s="64"/>
      <c r="C47" s="56"/>
      <c r="D47" s="38"/>
      <c r="E47" s="57"/>
      <c r="F47" s="57"/>
      <c r="G47" s="51"/>
      <c r="L47" s="62"/>
      <c r="M47" s="69"/>
    </row>
    <row r="48" spans="1:13" s="47" customFormat="1" x14ac:dyDescent="0.25">
      <c r="A48" s="69"/>
      <c r="B48" s="64"/>
      <c r="C48" s="768" t="s">
        <v>22</v>
      </c>
      <c r="D48" s="768"/>
      <c r="E48" s="53">
        <f>SUM(E49:E51)</f>
        <v>0</v>
      </c>
      <c r="F48" s="53">
        <f>SUM(F49:F51)</f>
        <v>0</v>
      </c>
      <c r="G48" s="51"/>
      <c r="L48" s="62"/>
      <c r="M48" s="69"/>
    </row>
    <row r="49" spans="1:13" s="47" customFormat="1" x14ac:dyDescent="0.25">
      <c r="A49" s="69"/>
      <c r="B49" s="64"/>
      <c r="C49" s="766" t="s">
        <v>31</v>
      </c>
      <c r="D49" s="766"/>
      <c r="E49" s="55">
        <v>0</v>
      </c>
      <c r="F49" s="55">
        <v>0</v>
      </c>
      <c r="G49" s="51"/>
      <c r="L49" s="62"/>
      <c r="M49" s="69"/>
    </row>
    <row r="50" spans="1:13" x14ac:dyDescent="0.25">
      <c r="B50" s="73"/>
      <c r="C50" s="766" t="s">
        <v>33</v>
      </c>
      <c r="D50" s="766"/>
      <c r="E50" s="55">
        <v>0</v>
      </c>
      <c r="F50" s="55">
        <v>0</v>
      </c>
      <c r="G50" s="74"/>
    </row>
    <row r="51" spans="1:13" x14ac:dyDescent="0.25">
      <c r="B51" s="73"/>
      <c r="C51" s="766" t="s">
        <v>35</v>
      </c>
      <c r="D51" s="766"/>
      <c r="E51" s="55">
        <v>0</v>
      </c>
      <c r="F51" s="55">
        <v>0</v>
      </c>
      <c r="G51" s="74"/>
    </row>
    <row r="52" spans="1:13" s="1" customFormat="1" ht="9.9499999999999993" customHeight="1" x14ac:dyDescent="0.25">
      <c r="B52" s="73"/>
      <c r="C52" s="56"/>
      <c r="D52" s="38"/>
      <c r="E52" s="57"/>
      <c r="F52" s="57"/>
      <c r="G52" s="74"/>
    </row>
    <row r="53" spans="1:13" s="1" customFormat="1" x14ac:dyDescent="0.25">
      <c r="B53" s="73"/>
      <c r="C53" s="764" t="s">
        <v>37</v>
      </c>
      <c r="D53" s="764"/>
      <c r="E53" s="63">
        <f>SUM(E54:E58)</f>
        <v>0</v>
      </c>
      <c r="F53" s="63">
        <f>SUM(F54:F58)</f>
        <v>0</v>
      </c>
      <c r="G53" s="74"/>
    </row>
    <row r="54" spans="1:13" s="1" customFormat="1" x14ac:dyDescent="0.25">
      <c r="B54" s="73"/>
      <c r="C54" s="766" t="s">
        <v>38</v>
      </c>
      <c r="D54" s="766"/>
      <c r="E54" s="55">
        <v>0</v>
      </c>
      <c r="F54" s="55">
        <v>0</v>
      </c>
      <c r="G54" s="74"/>
    </row>
    <row r="55" spans="1:13" s="1" customFormat="1" x14ac:dyDescent="0.25">
      <c r="B55" s="73"/>
      <c r="C55" s="766" t="s">
        <v>39</v>
      </c>
      <c r="D55" s="766"/>
      <c r="E55" s="55">
        <v>0</v>
      </c>
      <c r="F55" s="55">
        <v>0</v>
      </c>
      <c r="G55" s="74"/>
    </row>
    <row r="56" spans="1:13" s="1" customFormat="1" x14ac:dyDescent="0.25">
      <c r="B56" s="73"/>
      <c r="C56" s="766" t="s">
        <v>40</v>
      </c>
      <c r="D56" s="766"/>
      <c r="E56" s="55">
        <v>0</v>
      </c>
      <c r="F56" s="55">
        <v>0</v>
      </c>
      <c r="G56" s="74"/>
    </row>
    <row r="57" spans="1:13" x14ac:dyDescent="0.25">
      <c r="B57" s="73"/>
      <c r="C57" s="766" t="s">
        <v>41</v>
      </c>
      <c r="D57" s="766"/>
      <c r="E57" s="55">
        <v>0</v>
      </c>
      <c r="F57" s="55">
        <v>0</v>
      </c>
      <c r="G57" s="74"/>
    </row>
    <row r="58" spans="1:13" s="1" customFormat="1" x14ac:dyDescent="0.25">
      <c r="B58" s="73"/>
      <c r="C58" s="766" t="s">
        <v>42</v>
      </c>
      <c r="D58" s="766"/>
      <c r="E58" s="55">
        <v>0</v>
      </c>
      <c r="F58" s="55">
        <v>0</v>
      </c>
      <c r="G58" s="74"/>
    </row>
    <row r="59" spans="1:13" s="1" customFormat="1" ht="9.9499999999999993" customHeight="1" x14ac:dyDescent="0.25">
      <c r="B59" s="73"/>
      <c r="C59" s="56"/>
      <c r="D59" s="38"/>
      <c r="E59" s="57"/>
      <c r="F59" s="57"/>
      <c r="G59" s="74"/>
    </row>
    <row r="60" spans="1:13" s="1" customFormat="1" x14ac:dyDescent="0.25">
      <c r="B60" s="73"/>
      <c r="C60" s="768" t="s">
        <v>43</v>
      </c>
      <c r="D60" s="768"/>
      <c r="E60" s="63">
        <f>SUM(E61:E66)</f>
        <v>0</v>
      </c>
      <c r="F60" s="63">
        <f>SUM(F61:F66)</f>
        <v>0</v>
      </c>
      <c r="G60" s="74"/>
    </row>
    <row r="61" spans="1:13" s="1" customFormat="1" x14ac:dyDescent="0.25">
      <c r="B61" s="73"/>
      <c r="C61" s="766" t="s">
        <v>44</v>
      </c>
      <c r="D61" s="766"/>
      <c r="E61" s="55">
        <v>0</v>
      </c>
      <c r="F61" s="55">
        <v>0</v>
      </c>
      <c r="G61" s="74"/>
    </row>
    <row r="62" spans="1:13" s="47" customFormat="1" x14ac:dyDescent="0.25">
      <c r="A62" s="69"/>
      <c r="B62" s="64"/>
      <c r="C62" s="766" t="s">
        <v>45</v>
      </c>
      <c r="D62" s="766"/>
      <c r="E62" s="55">
        <v>0</v>
      </c>
      <c r="F62" s="55">
        <v>0</v>
      </c>
      <c r="G62" s="51"/>
      <c r="H62" s="67"/>
      <c r="I62" s="67"/>
      <c r="J62" s="65"/>
      <c r="K62" s="65"/>
      <c r="L62" s="62"/>
      <c r="M62" s="69"/>
    </row>
    <row r="63" spans="1:13" s="47" customFormat="1" x14ac:dyDescent="0.25">
      <c r="A63" s="69"/>
      <c r="B63" s="64"/>
      <c r="C63" s="766" t="s">
        <v>46</v>
      </c>
      <c r="D63" s="766"/>
      <c r="E63" s="55">
        <v>0</v>
      </c>
      <c r="F63" s="55">
        <v>0</v>
      </c>
      <c r="G63" s="51"/>
      <c r="H63" s="67"/>
      <c r="I63" s="67"/>
      <c r="J63" s="65"/>
      <c r="K63" s="65"/>
      <c r="L63" s="62"/>
      <c r="M63" s="69"/>
    </row>
    <row r="64" spans="1:13" s="14" customFormat="1" x14ac:dyDescent="0.25">
      <c r="A64" s="68"/>
      <c r="B64" s="34"/>
      <c r="C64" s="766" t="s">
        <v>47</v>
      </c>
      <c r="D64" s="766"/>
      <c r="E64" s="55">
        <v>0</v>
      </c>
      <c r="F64" s="55">
        <v>0</v>
      </c>
      <c r="G64" s="22"/>
      <c r="H64" s="21"/>
      <c r="I64" s="21"/>
      <c r="J64" s="18"/>
      <c r="K64" s="18"/>
      <c r="L64" s="18"/>
      <c r="M64" s="68"/>
    </row>
    <row r="65" spans="2:12" x14ac:dyDescent="0.25">
      <c r="B65" s="73"/>
      <c r="C65" s="766" t="s">
        <v>48</v>
      </c>
      <c r="D65" s="766"/>
      <c r="E65" s="55">
        <v>0</v>
      </c>
      <c r="F65" s="55">
        <v>0</v>
      </c>
      <c r="G65" s="74"/>
    </row>
    <row r="66" spans="2:12" x14ac:dyDescent="0.25">
      <c r="B66" s="73"/>
      <c r="C66" s="766" t="s">
        <v>484</v>
      </c>
      <c r="D66" s="766"/>
      <c r="E66" s="55">
        <v>0</v>
      </c>
      <c r="F66" s="55">
        <v>0</v>
      </c>
      <c r="G66" s="74"/>
    </row>
    <row r="67" spans="2:12" ht="9.9499999999999993" customHeight="1" x14ac:dyDescent="0.25">
      <c r="B67" s="73"/>
      <c r="C67" s="56"/>
      <c r="D67" s="38"/>
      <c r="E67" s="57"/>
      <c r="F67" s="57"/>
      <c r="G67" s="74"/>
    </row>
    <row r="68" spans="2:12" x14ac:dyDescent="0.25">
      <c r="B68" s="73"/>
      <c r="C68" s="768" t="s">
        <v>50</v>
      </c>
      <c r="D68" s="768"/>
      <c r="E68" s="63">
        <f>E69</f>
        <v>0</v>
      </c>
      <c r="F68" s="63">
        <f>F69</f>
        <v>0</v>
      </c>
      <c r="G68" s="74"/>
    </row>
    <row r="69" spans="2:12" x14ac:dyDescent="0.25">
      <c r="B69" s="73"/>
      <c r="C69" s="766" t="s">
        <v>51</v>
      </c>
      <c r="D69" s="766"/>
      <c r="E69" s="55">
        <v>0</v>
      </c>
      <c r="F69" s="55">
        <v>0</v>
      </c>
      <c r="G69" s="74"/>
    </row>
    <row r="70" spans="2:12" ht="9.9499999999999993" customHeight="1" x14ac:dyDescent="0.25">
      <c r="B70" s="73"/>
      <c r="C70" s="56"/>
      <c r="D70" s="38"/>
      <c r="E70" s="57"/>
      <c r="F70" s="57"/>
      <c r="G70" s="74"/>
    </row>
    <row r="71" spans="2:12" x14ac:dyDescent="0.25">
      <c r="B71" s="73"/>
      <c r="C71" s="767" t="s">
        <v>52</v>
      </c>
      <c r="D71" s="767"/>
      <c r="E71" s="65">
        <f>E32+E37+E48+E53+E60+E68</f>
        <v>945379</v>
      </c>
      <c r="F71" s="65">
        <f>F32+F37+F48+F53+F60+F68</f>
        <v>943468</v>
      </c>
      <c r="G71" s="74"/>
    </row>
    <row r="72" spans="2:12" ht="9.9499999999999993" customHeight="1" x14ac:dyDescent="0.25">
      <c r="B72" s="73"/>
      <c r="C72" s="56"/>
      <c r="D72" s="56"/>
      <c r="E72" s="57"/>
      <c r="F72" s="57"/>
      <c r="G72" s="74"/>
    </row>
    <row r="73" spans="2:12" s="72" customFormat="1" x14ac:dyDescent="0.25">
      <c r="B73" s="75"/>
      <c r="C73" s="764" t="s">
        <v>53</v>
      </c>
      <c r="D73" s="764"/>
      <c r="E73" s="63">
        <f>E29-E71</f>
        <v>83531</v>
      </c>
      <c r="F73" s="63">
        <f>F29-F71</f>
        <v>406277</v>
      </c>
      <c r="G73" s="76"/>
    </row>
    <row r="74" spans="2:12" ht="9.9499999999999993" customHeight="1" x14ac:dyDescent="0.25">
      <c r="B74" s="77"/>
      <c r="C74" s="78"/>
      <c r="D74" s="78"/>
      <c r="E74" s="78"/>
      <c r="F74" s="729"/>
      <c r="G74" s="79"/>
    </row>
    <row r="75" spans="2:12" s="68" customFormat="1" ht="12" customHeight="1" x14ac:dyDescent="0.25">
      <c r="B75" s="776" t="s">
        <v>181</v>
      </c>
      <c r="C75" s="776"/>
      <c r="D75" s="776"/>
      <c r="E75" s="776"/>
      <c r="F75" s="776"/>
      <c r="G75" s="776"/>
      <c r="H75" s="15"/>
      <c r="I75" s="15"/>
      <c r="J75" s="15"/>
      <c r="K75" s="15"/>
      <c r="L75" s="15"/>
    </row>
    <row r="76" spans="2:12" s="1" customFormat="1" ht="12" customHeight="1" x14ac:dyDescent="0.25">
      <c r="B76" s="772" t="s">
        <v>180</v>
      </c>
      <c r="C76" s="772"/>
      <c r="D76" s="772"/>
      <c r="E76" s="772"/>
      <c r="F76" s="772"/>
      <c r="G76" s="772"/>
      <c r="H76" s="772"/>
      <c r="I76" s="772"/>
      <c r="J76" s="772"/>
      <c r="K76" s="772"/>
    </row>
    <row r="77" spans="2:12" x14ac:dyDescent="0.25"/>
    <row r="78" spans="2:12" x14ac:dyDescent="0.25"/>
    <row r="79" spans="2:12" ht="9.9499999999999993" customHeight="1" x14ac:dyDescent="0.25"/>
    <row r="80" spans="2:12" x14ac:dyDescent="0.25"/>
    <row r="81" spans="1:9" x14ac:dyDescent="0.25"/>
    <row r="82" spans="1:9" x14ac:dyDescent="0.25"/>
    <row r="83" spans="1:9" x14ac:dyDescent="0.25"/>
    <row r="84" spans="1:9" x14ac:dyDescent="0.25"/>
    <row r="85" spans="1:9" x14ac:dyDescent="0.25"/>
    <row r="86" spans="1:9" x14ac:dyDescent="0.25"/>
    <row r="87" spans="1:9" x14ac:dyDescent="0.25"/>
    <row r="88" spans="1:9" x14ac:dyDescent="0.25"/>
    <row r="89" spans="1:9" x14ac:dyDescent="0.25"/>
    <row r="90" spans="1:9" x14ac:dyDescent="0.25"/>
    <row r="91" spans="1:9" x14ac:dyDescent="0.25"/>
    <row r="92" spans="1:9" x14ac:dyDescent="0.25"/>
    <row r="93" spans="1:9" x14ac:dyDescent="0.25">
      <c r="A93" s="765" t="s">
        <v>0</v>
      </c>
      <c r="B93" s="765"/>
      <c r="C93" s="765"/>
      <c r="D93" s="642" t="s">
        <v>483</v>
      </c>
      <c r="E93" s="643"/>
      <c r="F93" s="730" t="s">
        <v>0</v>
      </c>
      <c r="G93" s="644"/>
      <c r="H93" s="645"/>
      <c r="I93" s="642" t="s">
        <v>483</v>
      </c>
    </row>
    <row r="94" spans="1:9" x14ac:dyDescent="0.25">
      <c r="A94" s="623"/>
      <c r="B94" s="623"/>
      <c r="C94" s="621"/>
      <c r="D94" s="624"/>
      <c r="E94" s="549"/>
      <c r="F94" s="601"/>
      <c r="G94" s="601"/>
      <c r="H94" s="621"/>
      <c r="I94" s="595"/>
    </row>
    <row r="95" spans="1:9" ht="15" customHeight="1" x14ac:dyDescent="0.25">
      <c r="A95" s="763" t="s">
        <v>1</v>
      </c>
      <c r="B95" s="763"/>
      <c r="C95" s="763"/>
      <c r="D95" s="625"/>
      <c r="E95" s="549"/>
      <c r="F95" s="626" t="s">
        <v>2</v>
      </c>
      <c r="G95" s="626"/>
      <c r="H95" s="621"/>
      <c r="I95" s="625"/>
    </row>
    <row r="96" spans="1:9" ht="15" customHeight="1" x14ac:dyDescent="0.25">
      <c r="A96" s="763" t="s">
        <v>3</v>
      </c>
      <c r="B96" s="763"/>
      <c r="C96" s="763"/>
      <c r="D96" s="627">
        <f>SUM(D97:D104)</f>
        <v>0</v>
      </c>
      <c r="E96" s="549"/>
      <c r="F96" s="626" t="s">
        <v>4</v>
      </c>
      <c r="G96" s="626"/>
      <c r="H96" s="621"/>
      <c r="I96" s="627">
        <f>SUM(I97:I99)</f>
        <v>4459080</v>
      </c>
    </row>
    <row r="97" spans="1:9" ht="15" customHeight="1" x14ac:dyDescent="0.25">
      <c r="A97" s="761" t="s">
        <v>5</v>
      </c>
      <c r="B97" s="761"/>
      <c r="C97" s="761"/>
      <c r="D97" s="628">
        <v>0</v>
      </c>
      <c r="E97" s="549"/>
      <c r="F97" s="724" t="s">
        <v>6</v>
      </c>
      <c r="G97" s="629"/>
      <c r="H97" s="621"/>
      <c r="I97" s="628">
        <v>2539704</v>
      </c>
    </row>
    <row r="98" spans="1:9" ht="15" customHeight="1" x14ac:dyDescent="0.25">
      <c r="A98" s="761" t="s">
        <v>7</v>
      </c>
      <c r="B98" s="761"/>
      <c r="C98" s="761"/>
      <c r="D98" s="628">
        <v>0</v>
      </c>
      <c r="E98" s="549"/>
      <c r="F98" s="724" t="s">
        <v>8</v>
      </c>
      <c r="G98" s="629"/>
      <c r="H98" s="621"/>
      <c r="I98" s="628">
        <v>244732</v>
      </c>
    </row>
    <row r="99" spans="1:9" ht="15" customHeight="1" x14ac:dyDescent="0.25">
      <c r="A99" s="761" t="s">
        <v>9</v>
      </c>
      <c r="B99" s="761"/>
      <c r="C99" s="761"/>
      <c r="D99" s="628">
        <v>0</v>
      </c>
      <c r="E99" s="549"/>
      <c r="F99" s="724" t="s">
        <v>10</v>
      </c>
      <c r="G99" s="629"/>
      <c r="H99" s="621"/>
      <c r="I99" s="628">
        <v>1674644</v>
      </c>
    </row>
    <row r="100" spans="1:9" ht="15" customHeight="1" x14ac:dyDescent="0.25">
      <c r="A100" s="761" t="s">
        <v>11</v>
      </c>
      <c r="B100" s="761"/>
      <c r="C100" s="761"/>
      <c r="D100" s="628">
        <v>0</v>
      </c>
      <c r="E100" s="549"/>
      <c r="F100" s="626"/>
      <c r="G100" s="432"/>
      <c r="H100" s="621"/>
      <c r="I100" s="630"/>
    </row>
    <row r="101" spans="1:9" ht="15" customHeight="1" x14ac:dyDescent="0.25">
      <c r="A101" s="761" t="s">
        <v>12</v>
      </c>
      <c r="B101" s="761"/>
      <c r="C101" s="761"/>
      <c r="D101" s="628">
        <v>0</v>
      </c>
      <c r="E101" s="549"/>
      <c r="F101" s="626" t="s">
        <v>56</v>
      </c>
      <c r="G101" s="626"/>
      <c r="H101" s="621"/>
      <c r="I101" s="627">
        <f>SUM(I102:I110)</f>
        <v>0</v>
      </c>
    </row>
    <row r="102" spans="1:9" ht="15" customHeight="1" x14ac:dyDescent="0.25">
      <c r="A102" s="761" t="s">
        <v>13</v>
      </c>
      <c r="B102" s="761"/>
      <c r="C102" s="761"/>
      <c r="D102" s="628">
        <v>0</v>
      </c>
      <c r="E102" s="549"/>
      <c r="F102" s="724" t="s">
        <v>14</v>
      </c>
      <c r="G102" s="629"/>
      <c r="H102" s="621"/>
      <c r="I102" s="628">
        <v>0</v>
      </c>
    </row>
    <row r="103" spans="1:9" ht="15" customHeight="1" x14ac:dyDescent="0.25">
      <c r="A103" s="761" t="s">
        <v>15</v>
      </c>
      <c r="B103" s="761"/>
      <c r="C103" s="761"/>
      <c r="D103" s="628">
        <v>0</v>
      </c>
      <c r="E103" s="549"/>
      <c r="F103" s="724" t="s">
        <v>16</v>
      </c>
      <c r="G103" s="629"/>
      <c r="H103" s="621"/>
      <c r="I103" s="628">
        <v>0</v>
      </c>
    </row>
    <row r="104" spans="1:9" ht="15" customHeight="1" x14ac:dyDescent="0.25">
      <c r="A104" s="761" t="s">
        <v>17</v>
      </c>
      <c r="B104" s="761"/>
      <c r="C104" s="761"/>
      <c r="D104" s="628">
        <v>0</v>
      </c>
      <c r="E104" s="549"/>
      <c r="F104" s="724" t="s">
        <v>18</v>
      </c>
      <c r="G104" s="629"/>
      <c r="H104" s="621"/>
      <c r="I104" s="628">
        <v>0</v>
      </c>
    </row>
    <row r="105" spans="1:9" ht="15" customHeight="1" x14ac:dyDescent="0.25">
      <c r="A105" s="631"/>
      <c r="B105" s="632"/>
      <c r="C105" s="622"/>
      <c r="D105" s="630"/>
      <c r="E105" s="549"/>
      <c r="F105" s="724" t="s">
        <v>19</v>
      </c>
      <c r="G105" s="629"/>
      <c r="H105" s="621"/>
      <c r="I105" s="628">
        <v>0</v>
      </c>
    </row>
    <row r="106" spans="1:9" ht="15" customHeight="1" x14ac:dyDescent="0.25">
      <c r="A106" s="763" t="s">
        <v>20</v>
      </c>
      <c r="B106" s="763"/>
      <c r="C106" s="763"/>
      <c r="D106" s="627">
        <f>SUM(D107:D108)</f>
        <v>3906013</v>
      </c>
      <c r="E106" s="549"/>
      <c r="F106" s="724" t="s">
        <v>21</v>
      </c>
      <c r="G106" s="629"/>
      <c r="H106" s="621"/>
      <c r="I106" s="628">
        <v>0</v>
      </c>
    </row>
    <row r="107" spans="1:9" ht="15" customHeight="1" x14ac:dyDescent="0.25">
      <c r="A107" s="761" t="s">
        <v>22</v>
      </c>
      <c r="B107" s="761"/>
      <c r="C107" s="761"/>
      <c r="D107" s="625">
        <v>0</v>
      </c>
      <c r="E107" s="549"/>
      <c r="F107" s="724" t="s">
        <v>23</v>
      </c>
      <c r="G107" s="629"/>
      <c r="H107" s="621"/>
      <c r="I107" s="628">
        <v>0</v>
      </c>
    </row>
    <row r="108" spans="1:9" ht="15" customHeight="1" x14ac:dyDescent="0.25">
      <c r="A108" s="761" t="s">
        <v>55</v>
      </c>
      <c r="B108" s="761"/>
      <c r="C108" s="761"/>
      <c r="D108" s="628">
        <v>3906013</v>
      </c>
      <c r="E108" s="549"/>
      <c r="F108" s="724" t="s">
        <v>24</v>
      </c>
      <c r="G108" s="629"/>
      <c r="H108" s="621"/>
      <c r="I108" s="628">
        <v>0</v>
      </c>
    </row>
    <row r="109" spans="1:9" s="1" customFormat="1" ht="15" customHeight="1" x14ac:dyDescent="0.25">
      <c r="A109" s="631"/>
      <c r="B109" s="632"/>
      <c r="C109" s="622"/>
      <c r="D109" s="630"/>
      <c r="E109" s="549"/>
      <c r="F109" s="724" t="s">
        <v>25</v>
      </c>
      <c r="G109" s="629"/>
      <c r="H109" s="621"/>
      <c r="I109" s="628">
        <v>0</v>
      </c>
    </row>
    <row r="110" spans="1:9" s="1" customFormat="1" ht="15" customHeight="1" x14ac:dyDescent="0.25">
      <c r="A110" s="763" t="s">
        <v>26</v>
      </c>
      <c r="B110" s="763"/>
      <c r="C110" s="763"/>
      <c r="D110" s="627">
        <f>SUM(D111:D115)</f>
        <v>0</v>
      </c>
      <c r="E110" s="549"/>
      <c r="F110" s="724" t="s">
        <v>27</v>
      </c>
      <c r="G110" s="629"/>
      <c r="H110" s="621"/>
      <c r="I110" s="628">
        <v>0</v>
      </c>
    </row>
    <row r="111" spans="1:9" s="1" customFormat="1" ht="15" customHeight="1" x14ac:dyDescent="0.25">
      <c r="A111" s="761" t="s">
        <v>28</v>
      </c>
      <c r="B111" s="761"/>
      <c r="C111" s="761"/>
      <c r="D111" s="628">
        <v>0</v>
      </c>
      <c r="E111" s="549"/>
      <c r="F111" s="626"/>
      <c r="G111" s="432"/>
      <c r="H111" s="621"/>
      <c r="I111" s="630"/>
    </row>
    <row r="112" spans="1:9" s="1" customFormat="1" ht="15" customHeight="1" x14ac:dyDescent="0.25">
      <c r="A112" s="761" t="s">
        <v>29</v>
      </c>
      <c r="B112" s="761"/>
      <c r="C112" s="761"/>
      <c r="D112" s="628">
        <v>0</v>
      </c>
      <c r="E112" s="549"/>
      <c r="F112" s="725" t="s">
        <v>22</v>
      </c>
      <c r="G112" s="631"/>
      <c r="H112" s="621"/>
      <c r="I112" s="627">
        <f>SUM(I113:I115)</f>
        <v>0</v>
      </c>
    </row>
    <row r="113" spans="1:9" s="1" customFormat="1" ht="15" customHeight="1" x14ac:dyDescent="0.25">
      <c r="A113" s="761" t="s">
        <v>30</v>
      </c>
      <c r="B113" s="761"/>
      <c r="C113" s="761"/>
      <c r="D113" s="628">
        <v>0</v>
      </c>
      <c r="E113" s="549"/>
      <c r="F113" s="724" t="s">
        <v>31</v>
      </c>
      <c r="G113" s="629"/>
      <c r="H113" s="621"/>
      <c r="I113" s="628">
        <v>0</v>
      </c>
    </row>
    <row r="114" spans="1:9" s="1" customFormat="1" ht="15" customHeight="1" x14ac:dyDescent="0.25">
      <c r="A114" s="761" t="s">
        <v>32</v>
      </c>
      <c r="B114" s="761"/>
      <c r="C114" s="761"/>
      <c r="D114" s="628">
        <v>0</v>
      </c>
      <c r="E114" s="549"/>
      <c r="F114" s="724" t="s">
        <v>33</v>
      </c>
      <c r="G114" s="629"/>
      <c r="H114" s="621"/>
      <c r="I114" s="628">
        <v>0</v>
      </c>
    </row>
    <row r="115" spans="1:9" s="1" customFormat="1" ht="15" customHeight="1" x14ac:dyDescent="0.25">
      <c r="A115" s="761" t="s">
        <v>34</v>
      </c>
      <c r="B115" s="761"/>
      <c r="C115" s="761"/>
      <c r="D115" s="628">
        <v>0</v>
      </c>
      <c r="E115" s="549"/>
      <c r="F115" s="724" t="s">
        <v>35</v>
      </c>
      <c r="G115" s="629"/>
      <c r="H115" s="621"/>
      <c r="I115" s="628">
        <v>0</v>
      </c>
    </row>
    <row r="116" spans="1:9" s="1" customFormat="1" ht="15" customHeight="1" x14ac:dyDescent="0.25">
      <c r="A116" s="631"/>
      <c r="B116" s="633"/>
      <c r="C116" s="622"/>
      <c r="D116" s="625"/>
      <c r="E116" s="549"/>
      <c r="F116" s="626"/>
      <c r="G116" s="432"/>
      <c r="H116" s="621"/>
      <c r="I116" s="630"/>
    </row>
    <row r="117" spans="1:9" s="1" customFormat="1" ht="15" customHeight="1" x14ac:dyDescent="0.25">
      <c r="A117" s="762" t="s">
        <v>36</v>
      </c>
      <c r="B117" s="762"/>
      <c r="C117" s="762"/>
      <c r="D117" s="627">
        <f>D96+D106+D110</f>
        <v>3906013</v>
      </c>
      <c r="E117" s="549"/>
      <c r="F117" s="626" t="s">
        <v>37</v>
      </c>
      <c r="G117" s="626"/>
      <c r="H117" s="621"/>
      <c r="I117" s="634">
        <f>SUM(I118:I122)</f>
        <v>0</v>
      </c>
    </row>
    <row r="118" spans="1:9" s="1" customFormat="1" ht="15" customHeight="1" x14ac:dyDescent="0.25">
      <c r="A118" s="635"/>
      <c r="B118" s="635"/>
      <c r="C118" s="635"/>
      <c r="D118" s="549"/>
      <c r="E118" s="625"/>
      <c r="F118" s="724" t="s">
        <v>38</v>
      </c>
      <c r="G118" s="629"/>
      <c r="H118" s="621"/>
      <c r="I118" s="628">
        <v>0</v>
      </c>
    </row>
    <row r="119" spans="1:9" s="1" customFormat="1" ht="15" customHeight="1" x14ac:dyDescent="0.25">
      <c r="A119" s="635"/>
      <c r="B119" s="635"/>
      <c r="C119" s="635"/>
      <c r="D119" s="549"/>
      <c r="E119" s="636"/>
      <c r="F119" s="724" t="s">
        <v>39</v>
      </c>
      <c r="G119" s="629"/>
      <c r="H119" s="621"/>
      <c r="I119" s="628">
        <v>0</v>
      </c>
    </row>
    <row r="120" spans="1:9" s="1" customFormat="1" ht="15" customHeight="1" x14ac:dyDescent="0.25">
      <c r="A120" s="635"/>
      <c r="B120" s="635"/>
      <c r="C120" s="635"/>
      <c r="D120" s="549"/>
      <c r="E120" s="636"/>
      <c r="F120" s="724" t="s">
        <v>40</v>
      </c>
      <c r="G120" s="629"/>
      <c r="H120" s="621"/>
      <c r="I120" s="628">
        <v>0</v>
      </c>
    </row>
    <row r="121" spans="1:9" s="1" customFormat="1" ht="15" customHeight="1" x14ac:dyDescent="0.25">
      <c r="A121" s="635"/>
      <c r="B121" s="635"/>
      <c r="C121" s="635"/>
      <c r="D121" s="549"/>
      <c r="E121" s="636"/>
      <c r="F121" s="724" t="s">
        <v>41</v>
      </c>
      <c r="G121" s="629"/>
      <c r="H121" s="621"/>
      <c r="I121" s="628">
        <v>0</v>
      </c>
    </row>
    <row r="122" spans="1:9" s="1" customFormat="1" ht="15" customHeight="1" x14ac:dyDescent="0.25">
      <c r="A122" s="635"/>
      <c r="B122" s="635"/>
      <c r="C122" s="635"/>
      <c r="D122" s="549"/>
      <c r="E122" s="636"/>
      <c r="F122" s="724" t="s">
        <v>42</v>
      </c>
      <c r="G122" s="629"/>
      <c r="H122" s="621"/>
      <c r="I122" s="628">
        <v>0</v>
      </c>
    </row>
    <row r="123" spans="1:9" s="1" customFormat="1" ht="15" customHeight="1" x14ac:dyDescent="0.25">
      <c r="A123" s="635"/>
      <c r="B123" s="635"/>
      <c r="C123" s="635"/>
      <c r="D123" s="549"/>
      <c r="E123" s="636"/>
      <c r="F123" s="626"/>
      <c r="G123" s="432"/>
      <c r="H123" s="621"/>
      <c r="I123" s="630"/>
    </row>
    <row r="124" spans="1:9" s="1" customFormat="1" ht="15" customHeight="1" x14ac:dyDescent="0.25">
      <c r="A124" s="635"/>
      <c r="B124" s="635"/>
      <c r="C124" s="635"/>
      <c r="D124" s="549"/>
      <c r="E124" s="636"/>
      <c r="F124" s="725" t="s">
        <v>43</v>
      </c>
      <c r="G124" s="631"/>
      <c r="H124" s="621"/>
      <c r="I124" s="637">
        <f>SUM(I125:I130)</f>
        <v>0</v>
      </c>
    </row>
    <row r="125" spans="1:9" s="1" customFormat="1" ht="15" customHeight="1" x14ac:dyDescent="0.25">
      <c r="A125" s="635"/>
      <c r="B125" s="635"/>
      <c r="C125" s="635"/>
      <c r="D125" s="549"/>
      <c r="E125" s="636"/>
      <c r="F125" s="727" t="s">
        <v>44</v>
      </c>
      <c r="G125" s="638"/>
      <c r="H125" s="621"/>
      <c r="I125" s="628">
        <v>0</v>
      </c>
    </row>
    <row r="126" spans="1:9" s="1" customFormat="1" ht="15" customHeight="1" x14ac:dyDescent="0.25">
      <c r="A126" s="635"/>
      <c r="B126" s="635"/>
      <c r="C126" s="635"/>
      <c r="D126" s="549"/>
      <c r="E126" s="636"/>
      <c r="F126" s="724" t="s">
        <v>45</v>
      </c>
      <c r="G126" s="629"/>
      <c r="H126" s="621"/>
      <c r="I126" s="628">
        <v>0</v>
      </c>
    </row>
    <row r="127" spans="1:9" s="1" customFormat="1" ht="15" customHeight="1" x14ac:dyDescent="0.25">
      <c r="A127" s="635"/>
      <c r="B127" s="635"/>
      <c r="C127" s="635"/>
      <c r="D127" s="549"/>
      <c r="E127" s="636"/>
      <c r="F127" s="724" t="s">
        <v>46</v>
      </c>
      <c r="G127" s="629"/>
      <c r="H127" s="621"/>
      <c r="I127" s="628">
        <v>0</v>
      </c>
    </row>
    <row r="128" spans="1:9" s="1" customFormat="1" ht="15" customHeight="1" x14ac:dyDescent="0.25">
      <c r="A128" s="635"/>
      <c r="B128" s="635"/>
      <c r="C128" s="635"/>
      <c r="D128" s="549"/>
      <c r="E128" s="636"/>
      <c r="F128" s="727" t="s">
        <v>47</v>
      </c>
      <c r="G128" s="638"/>
      <c r="H128" s="621"/>
      <c r="I128" s="628">
        <v>0</v>
      </c>
    </row>
    <row r="129" spans="1:9" s="1" customFormat="1" ht="15" customHeight="1" x14ac:dyDescent="0.25">
      <c r="A129" s="635"/>
      <c r="B129" s="635"/>
      <c r="C129" s="635"/>
      <c r="D129" s="549"/>
      <c r="E129" s="636"/>
      <c r="F129" s="724" t="s">
        <v>48</v>
      </c>
      <c r="G129" s="629"/>
      <c r="H129" s="621"/>
      <c r="I129" s="628">
        <v>0</v>
      </c>
    </row>
    <row r="130" spans="1:9" s="1" customFormat="1" ht="15" customHeight="1" x14ac:dyDescent="0.25">
      <c r="A130" s="635"/>
      <c r="B130" s="635"/>
      <c r="C130" s="635"/>
      <c r="D130" s="549"/>
      <c r="E130" s="636"/>
      <c r="F130" s="724" t="s">
        <v>49</v>
      </c>
      <c r="G130" s="629"/>
      <c r="H130" s="621"/>
      <c r="I130" s="628">
        <v>0</v>
      </c>
    </row>
    <row r="131" spans="1:9" s="1" customFormat="1" ht="15" customHeight="1" x14ac:dyDescent="0.25">
      <c r="A131" s="635"/>
      <c r="B131" s="635"/>
      <c r="C131" s="635"/>
      <c r="D131" s="549"/>
      <c r="E131" s="636"/>
      <c r="F131" s="626"/>
      <c r="G131" s="432"/>
      <c r="H131" s="621"/>
      <c r="I131" s="630"/>
    </row>
    <row r="132" spans="1:9" s="1" customFormat="1" ht="15" customHeight="1" x14ac:dyDescent="0.25">
      <c r="A132" s="549"/>
      <c r="B132" s="549"/>
      <c r="C132" s="549"/>
      <c r="D132" s="549"/>
      <c r="E132" s="636"/>
      <c r="F132" s="725" t="s">
        <v>50</v>
      </c>
      <c r="G132" s="631"/>
      <c r="H132" s="621"/>
      <c r="I132" s="634">
        <f>SUM(I133)</f>
        <v>0</v>
      </c>
    </row>
    <row r="133" spans="1:9" s="1" customFormat="1" ht="15" customHeight="1" x14ac:dyDescent="0.25">
      <c r="A133" s="549"/>
      <c r="B133" s="549"/>
      <c r="C133" s="549"/>
      <c r="D133" s="549"/>
      <c r="E133" s="636"/>
      <c r="F133" s="724" t="s">
        <v>51</v>
      </c>
      <c r="G133" s="629"/>
      <c r="H133" s="621"/>
      <c r="I133" s="628">
        <v>0</v>
      </c>
    </row>
    <row r="134" spans="1:9" s="1" customFormat="1" ht="15" customHeight="1" x14ac:dyDescent="0.25">
      <c r="A134" s="549"/>
      <c r="B134" s="549"/>
      <c r="C134" s="549"/>
      <c r="D134" s="549"/>
      <c r="E134" s="636"/>
      <c r="F134" s="626"/>
      <c r="G134" s="432"/>
      <c r="H134" s="621"/>
      <c r="I134" s="630"/>
    </row>
    <row r="135" spans="1:9" s="1" customFormat="1" ht="15" customHeight="1" x14ac:dyDescent="0.25">
      <c r="A135" s="549"/>
      <c r="B135" s="549"/>
      <c r="C135" s="549"/>
      <c r="D135" s="549"/>
      <c r="E135" s="636"/>
      <c r="F135" s="726" t="s">
        <v>52</v>
      </c>
      <c r="G135" s="639"/>
      <c r="H135" s="621"/>
      <c r="I135" s="627">
        <f>I96+I101+I112+I117+I124+I132</f>
        <v>4459080</v>
      </c>
    </row>
    <row r="136" spans="1:9" s="1" customFormat="1" ht="15" customHeight="1" x14ac:dyDescent="0.25">
      <c r="A136" s="549"/>
      <c r="B136" s="549"/>
      <c r="C136" s="549"/>
      <c r="D136" s="549"/>
      <c r="E136" s="636"/>
      <c r="F136" s="640"/>
      <c r="G136" s="640"/>
      <c r="H136" s="621"/>
      <c r="I136" s="641"/>
    </row>
    <row r="137" spans="1:9" s="1" customFormat="1" ht="15" customHeight="1" x14ac:dyDescent="0.25">
      <c r="A137" s="549"/>
      <c r="B137" s="549"/>
      <c r="C137" s="549"/>
      <c r="D137" s="549"/>
      <c r="E137" s="636"/>
      <c r="F137" s="640" t="s">
        <v>53</v>
      </c>
      <c r="G137" s="640"/>
      <c r="H137" s="621"/>
      <c r="I137" s="627">
        <f>D117-I135</f>
        <v>-553067</v>
      </c>
    </row>
    <row r="138" spans="1:9" s="1" customFormat="1" ht="15" customHeight="1" x14ac:dyDescent="0.25">
      <c r="F138" s="113"/>
    </row>
    <row r="139" spans="1:9" s="1" customFormat="1" ht="15" customHeight="1" x14ac:dyDescent="0.25">
      <c r="F139" s="113"/>
    </row>
    <row r="140" spans="1:9" s="1" customFormat="1" ht="15" customHeight="1" x14ac:dyDescent="0.25">
      <c r="F140" s="113"/>
    </row>
    <row r="141" spans="1:9" s="1" customFormat="1" ht="15" customHeight="1" x14ac:dyDescent="0.25">
      <c r="F141" s="113"/>
    </row>
    <row r="142" spans="1:9" s="1" customFormat="1" ht="15" customHeight="1" x14ac:dyDescent="0.25">
      <c r="F142" s="113"/>
    </row>
    <row r="143" spans="1:9" s="1" customFormat="1" ht="15" customHeight="1" x14ac:dyDescent="0.25">
      <c r="F143" s="113"/>
    </row>
    <row r="144" spans="1:9" s="1" customFormat="1" ht="15" customHeight="1" x14ac:dyDescent="0.25">
      <c r="F144" s="113"/>
    </row>
    <row r="145" spans="6:6" s="1" customFormat="1" ht="15" customHeight="1" x14ac:dyDescent="0.25">
      <c r="F145" s="113"/>
    </row>
    <row r="146" spans="6:6" s="1" customFormat="1" ht="15" customHeight="1" x14ac:dyDescent="0.25">
      <c r="F146" s="113"/>
    </row>
    <row r="147" spans="6:6" s="1" customFormat="1" ht="15" customHeight="1" x14ac:dyDescent="0.25">
      <c r="F147" s="113"/>
    </row>
    <row r="148" spans="6:6" s="1" customFormat="1" ht="15" customHeight="1" x14ac:dyDescent="0.25">
      <c r="F148" s="113"/>
    </row>
    <row r="149" spans="6:6" s="1" customFormat="1" ht="15" customHeight="1" x14ac:dyDescent="0.25">
      <c r="F149" s="113"/>
    </row>
    <row r="150" spans="6:6" s="1" customFormat="1" ht="15" customHeight="1" x14ac:dyDescent="0.25">
      <c r="F150" s="113"/>
    </row>
    <row r="151" spans="6:6" s="1" customFormat="1" ht="15" customHeight="1" x14ac:dyDescent="0.25">
      <c r="F151" s="113"/>
    </row>
    <row r="152" spans="6:6" s="1" customFormat="1" ht="15" customHeight="1" x14ac:dyDescent="0.25">
      <c r="F152" s="113"/>
    </row>
    <row r="153" spans="6:6" s="1" customFormat="1" ht="15" customHeight="1" x14ac:dyDescent="0.25">
      <c r="F153" s="113"/>
    </row>
    <row r="154" spans="6:6" s="1" customFormat="1" ht="15" customHeight="1" x14ac:dyDescent="0.25">
      <c r="F154" s="113"/>
    </row>
    <row r="155" spans="6:6" s="1" customFormat="1" ht="15" customHeight="1" x14ac:dyDescent="0.25">
      <c r="F155" s="113"/>
    </row>
    <row r="156" spans="6:6" s="1" customFormat="1" ht="15" customHeight="1" x14ac:dyDescent="0.25">
      <c r="F156" s="113"/>
    </row>
    <row r="157" spans="6:6" s="1" customFormat="1" ht="15" customHeight="1" x14ac:dyDescent="0.25">
      <c r="F157" s="113"/>
    </row>
    <row r="158" spans="6:6" ht="15" customHeight="1" x14ac:dyDescent="0.25"/>
    <row r="159" spans="6:6" ht="12" customHeight="1" x14ac:dyDescent="0.25"/>
    <row r="160" spans="6:6" x14ac:dyDescent="0.25"/>
  </sheetData>
  <mergeCells count="85">
    <mergeCell ref="B2:G2"/>
    <mergeCell ref="B76:K76"/>
    <mergeCell ref="B4:G4"/>
    <mergeCell ref="B75:G75"/>
    <mergeCell ref="C6:D6"/>
    <mergeCell ref="H6:I6"/>
    <mergeCell ref="C13:D13"/>
    <mergeCell ref="C37:D37"/>
    <mergeCell ref="C7:D7"/>
    <mergeCell ref="C31:D31"/>
    <mergeCell ref="C8:D8"/>
    <mergeCell ref="C32:D32"/>
    <mergeCell ref="C9:D9"/>
    <mergeCell ref="C10:D10"/>
    <mergeCell ref="C16:D16"/>
    <mergeCell ref="C11:D11"/>
    <mergeCell ref="C25:D25"/>
    <mergeCell ref="C26:D26"/>
    <mergeCell ref="C27:D27"/>
    <mergeCell ref="C35:D35"/>
    <mergeCell ref="C12:D12"/>
    <mergeCell ref="C20:D20"/>
    <mergeCell ref="C14:D14"/>
    <mergeCell ref="C15:D15"/>
    <mergeCell ref="C33:D33"/>
    <mergeCell ref="C18:D18"/>
    <mergeCell ref="C19:D19"/>
    <mergeCell ref="C34:D34"/>
    <mergeCell ref="C22:D22"/>
    <mergeCell ref="C23:D23"/>
    <mergeCell ref="C24:D24"/>
    <mergeCell ref="C51:D51"/>
    <mergeCell ref="C29:D29"/>
    <mergeCell ref="C53:D53"/>
    <mergeCell ref="C30:D30"/>
    <mergeCell ref="C45:D45"/>
    <mergeCell ref="C49:D49"/>
    <mergeCell ref="C50:D50"/>
    <mergeCell ref="C46:D46"/>
    <mergeCell ref="C48:D48"/>
    <mergeCell ref="C40:D40"/>
    <mergeCell ref="C41:D41"/>
    <mergeCell ref="C44:D44"/>
    <mergeCell ref="C38:D38"/>
    <mergeCell ref="C39:D39"/>
    <mergeCell ref="C42:D42"/>
    <mergeCell ref="C43:D43"/>
    <mergeCell ref="C54:D54"/>
    <mergeCell ref="C55:D55"/>
    <mergeCell ref="C71:D71"/>
    <mergeCell ref="C57:D57"/>
    <mergeCell ref="C58:D58"/>
    <mergeCell ref="C60:D60"/>
    <mergeCell ref="C61:D61"/>
    <mergeCell ref="C62:D62"/>
    <mergeCell ref="C65:D65"/>
    <mergeCell ref="C66:D66"/>
    <mergeCell ref="C63:D63"/>
    <mergeCell ref="C64:D64"/>
    <mergeCell ref="C56:D56"/>
    <mergeCell ref="C68:D68"/>
    <mergeCell ref="C69:D69"/>
    <mergeCell ref="A101:C101"/>
    <mergeCell ref="A102:C102"/>
    <mergeCell ref="C73:D73"/>
    <mergeCell ref="A95:C95"/>
    <mergeCell ref="A96:C96"/>
    <mergeCell ref="A93:C93"/>
    <mergeCell ref="A97:C97"/>
    <mergeCell ref="B3:G3"/>
    <mergeCell ref="A115:C115"/>
    <mergeCell ref="A117:C117"/>
    <mergeCell ref="A110:C110"/>
    <mergeCell ref="A111:C111"/>
    <mergeCell ref="A112:C112"/>
    <mergeCell ref="A113:C113"/>
    <mergeCell ref="A114:C114"/>
    <mergeCell ref="A103:C103"/>
    <mergeCell ref="A104:C104"/>
    <mergeCell ref="A106:C106"/>
    <mergeCell ref="A107:C107"/>
    <mergeCell ref="A108:C108"/>
    <mergeCell ref="A98:C98"/>
    <mergeCell ref="A99:C99"/>
    <mergeCell ref="A100:C100"/>
  </mergeCells>
  <printOptions horizontalCentered="1" verticalCentered="1"/>
  <pageMargins left="0.31496062992125984" right="0.31496062992125984" top="0.28000000000000003" bottom="0.35433070866141736" header="0" footer="0"/>
  <pageSetup scale="4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5"/>
  <sheetViews>
    <sheetView showGridLines="0" zoomScale="75" zoomScaleNormal="75" workbookViewId="0">
      <selection activeCell="I49" sqref="I49"/>
    </sheetView>
  </sheetViews>
  <sheetFormatPr baseColWidth="10" defaultColWidth="0" defaultRowHeight="12" zeroHeight="1" x14ac:dyDescent="0.2"/>
  <cols>
    <col min="1" max="1" width="18.140625" style="8" customWidth="1"/>
    <col min="2" max="2" width="2.7109375" style="8" customWidth="1"/>
    <col min="3" max="3" width="11.42578125" style="8" customWidth="1"/>
    <col min="4" max="4" width="45.5703125" style="8" customWidth="1"/>
    <col min="5" max="5" width="17.7109375" style="8" customWidth="1"/>
    <col min="6" max="6" width="17.7109375" style="242" customWidth="1"/>
    <col min="7" max="7" width="6.7109375" style="8" customWidth="1"/>
    <col min="8" max="8" width="11.42578125" style="8" customWidth="1"/>
    <col min="9" max="9" width="57" style="8" customWidth="1"/>
    <col min="10" max="10" width="17.7109375" style="8" customWidth="1"/>
    <col min="11" max="11" width="17.7109375" style="242" customWidth="1"/>
    <col min="12" max="12" width="2.7109375" style="8" customWidth="1"/>
    <col min="13" max="13" width="2.7109375" style="242" customWidth="1"/>
    <col min="14" max="14" width="50.7109375" style="8" customWidth="1"/>
    <col min="15" max="16384" width="11.42578125" style="8" hidden="1"/>
  </cols>
  <sheetData>
    <row r="1" spans="2:14" s="84" customFormat="1" ht="15" x14ac:dyDescent="0.25">
      <c r="B1" s="80"/>
      <c r="C1" s="81"/>
      <c r="D1" s="80"/>
      <c r="E1" s="82"/>
      <c r="F1" s="82"/>
      <c r="G1" s="83"/>
      <c r="H1" s="82"/>
      <c r="I1" s="82"/>
      <c r="J1" s="82"/>
      <c r="K1" s="80"/>
      <c r="L1" s="80"/>
      <c r="M1" s="80"/>
      <c r="N1" s="80"/>
    </row>
    <row r="2" spans="2:14" s="109" customFormat="1" ht="15.95" customHeight="1" x14ac:dyDescent="0.25">
      <c r="B2" s="779" t="str">
        <f>'1.EA'!B2:G2</f>
        <v>INSTITUTO VERACRUZANO DE DESARROLLO MUNICIPAL</v>
      </c>
      <c r="C2" s="780"/>
      <c r="D2" s="780"/>
      <c r="E2" s="780"/>
      <c r="F2" s="780"/>
      <c r="G2" s="780"/>
      <c r="H2" s="780"/>
      <c r="I2" s="780"/>
      <c r="J2" s="780"/>
      <c r="K2" s="780"/>
      <c r="L2" s="781"/>
      <c r="M2" s="107"/>
      <c r="N2" s="108"/>
    </row>
    <row r="3" spans="2:14" s="109" customFormat="1" ht="15.95" customHeight="1" x14ac:dyDescent="0.25">
      <c r="B3" s="784" t="s">
        <v>479</v>
      </c>
      <c r="C3" s="785"/>
      <c r="D3" s="785"/>
      <c r="E3" s="785"/>
      <c r="F3" s="785"/>
      <c r="G3" s="785"/>
      <c r="H3" s="785"/>
      <c r="I3" s="785"/>
      <c r="J3" s="785"/>
      <c r="K3" s="785"/>
      <c r="L3" s="786"/>
      <c r="M3" s="107"/>
      <c r="N3" s="108"/>
    </row>
    <row r="4" spans="2:14" s="109" customFormat="1" ht="15.95" customHeight="1" x14ac:dyDescent="0.25">
      <c r="B4" s="790" t="s">
        <v>505</v>
      </c>
      <c r="C4" s="791"/>
      <c r="D4" s="791"/>
      <c r="E4" s="791"/>
      <c r="F4" s="791"/>
      <c r="G4" s="791"/>
      <c r="H4" s="791"/>
      <c r="I4" s="791"/>
      <c r="J4" s="791"/>
      <c r="K4" s="791"/>
      <c r="L4" s="792"/>
      <c r="M4" s="107"/>
      <c r="N4" s="108"/>
    </row>
    <row r="5" spans="2:14" s="84" customFormat="1" ht="5.0999999999999996" customHeight="1" x14ac:dyDescent="0.25">
      <c r="B5" s="86"/>
      <c r="C5" s="86"/>
      <c r="D5" s="86"/>
      <c r="E5" s="86"/>
      <c r="F5" s="86"/>
      <c r="G5" s="87"/>
      <c r="H5" s="86"/>
      <c r="I5" s="86"/>
      <c r="J5" s="86"/>
      <c r="K5" s="86"/>
      <c r="L5" s="85"/>
      <c r="M5" s="85"/>
      <c r="N5" s="80"/>
    </row>
    <row r="6" spans="2:14" s="84" customFormat="1" ht="15.75" x14ac:dyDescent="0.25">
      <c r="B6" s="251"/>
      <c r="C6" s="788" t="s">
        <v>113</v>
      </c>
      <c r="D6" s="788"/>
      <c r="E6" s="253">
        <v>2018</v>
      </c>
      <c r="F6" s="253">
        <v>2017</v>
      </c>
      <c r="G6" s="250"/>
      <c r="H6" s="788" t="s">
        <v>112</v>
      </c>
      <c r="I6" s="788"/>
      <c r="J6" s="254">
        <f>E6</f>
        <v>2018</v>
      </c>
      <c r="K6" s="254">
        <f>F6</f>
        <v>2017</v>
      </c>
      <c r="L6" s="252"/>
      <c r="M6" s="85"/>
      <c r="N6" s="80"/>
    </row>
    <row r="7" spans="2:14" s="84" customFormat="1" ht="5.0999999999999996" customHeight="1" x14ac:dyDescent="0.25">
      <c r="B7" s="89"/>
      <c r="C7" s="93"/>
      <c r="D7" s="92"/>
      <c r="E7" s="94"/>
      <c r="F7" s="94"/>
      <c r="G7" s="91"/>
      <c r="H7" s="93"/>
      <c r="I7" s="92"/>
      <c r="J7" s="25"/>
      <c r="K7" s="25"/>
      <c r="L7" s="88"/>
      <c r="M7" s="85"/>
      <c r="N7" s="80"/>
    </row>
    <row r="8" spans="2:14" s="84" customFormat="1" ht="15" x14ac:dyDescent="0.25">
      <c r="B8" s="89"/>
      <c r="C8" s="789" t="s">
        <v>111</v>
      </c>
      <c r="D8" s="789"/>
      <c r="E8" s="94"/>
      <c r="F8" s="94"/>
      <c r="G8" s="91"/>
      <c r="H8" s="789" t="s">
        <v>110</v>
      </c>
      <c r="I8" s="789"/>
      <c r="J8" s="94"/>
      <c r="K8" s="94"/>
      <c r="L8" s="88"/>
      <c r="M8" s="85"/>
      <c r="N8" s="80"/>
    </row>
    <row r="9" spans="2:14" s="84" customFormat="1" ht="15" x14ac:dyDescent="0.25">
      <c r="B9" s="89"/>
      <c r="C9" s="787" t="s">
        <v>109</v>
      </c>
      <c r="D9" s="787"/>
      <c r="E9" s="30">
        <v>117189</v>
      </c>
      <c r="F9" s="30">
        <v>196648</v>
      </c>
      <c r="G9" s="91"/>
      <c r="H9" s="787" t="s">
        <v>108</v>
      </c>
      <c r="I9" s="787"/>
      <c r="J9" s="30">
        <v>414425</v>
      </c>
      <c r="K9" s="30">
        <v>0</v>
      </c>
      <c r="L9" s="88"/>
      <c r="M9" s="85"/>
      <c r="N9" s="80"/>
    </row>
    <row r="10" spans="2:14" s="84" customFormat="1" ht="15" x14ac:dyDescent="0.25">
      <c r="B10" s="89"/>
      <c r="C10" s="787" t="s">
        <v>107</v>
      </c>
      <c r="D10" s="787"/>
      <c r="E10" s="30">
        <v>1184677</v>
      </c>
      <c r="F10" s="30">
        <v>721658</v>
      </c>
      <c r="G10" s="91"/>
      <c r="H10" s="787" t="s">
        <v>106</v>
      </c>
      <c r="I10" s="787"/>
      <c r="J10" s="30">
        <v>0</v>
      </c>
      <c r="K10" s="30">
        <v>0</v>
      </c>
      <c r="L10" s="88"/>
      <c r="M10" s="85"/>
      <c r="N10" s="80"/>
    </row>
    <row r="11" spans="2:14" s="84" customFormat="1" ht="15" x14ac:dyDescent="0.25">
      <c r="B11" s="89"/>
      <c r="C11" s="787" t="s">
        <v>105</v>
      </c>
      <c r="D11" s="787"/>
      <c r="E11" s="30">
        <v>0</v>
      </c>
      <c r="F11" s="30">
        <v>0</v>
      </c>
      <c r="G11" s="91"/>
      <c r="H11" s="787" t="s">
        <v>104</v>
      </c>
      <c r="I11" s="787"/>
      <c r="J11" s="30">
        <v>0</v>
      </c>
      <c r="K11" s="30">
        <v>0</v>
      </c>
      <c r="L11" s="88"/>
      <c r="M11" s="85"/>
      <c r="N11" s="80"/>
    </row>
    <row r="12" spans="2:14" s="84" customFormat="1" ht="15" x14ac:dyDescent="0.25">
      <c r="B12" s="89"/>
      <c r="C12" s="787" t="s">
        <v>103</v>
      </c>
      <c r="D12" s="787"/>
      <c r="E12" s="30">
        <v>0</v>
      </c>
      <c r="F12" s="30">
        <v>0</v>
      </c>
      <c r="G12" s="91"/>
      <c r="H12" s="787" t="s">
        <v>102</v>
      </c>
      <c r="I12" s="787"/>
      <c r="J12" s="30">
        <v>0</v>
      </c>
      <c r="K12" s="30">
        <v>0</v>
      </c>
      <c r="L12" s="88"/>
      <c r="M12" s="85"/>
      <c r="N12" s="80"/>
    </row>
    <row r="13" spans="2:14" s="84" customFormat="1" ht="15" x14ac:dyDescent="0.25">
      <c r="B13" s="89"/>
      <c r="C13" s="787" t="s">
        <v>101</v>
      </c>
      <c r="D13" s="787"/>
      <c r="E13" s="30">
        <v>0</v>
      </c>
      <c r="F13" s="30">
        <v>0</v>
      </c>
      <c r="G13" s="91"/>
      <c r="H13" s="787" t="s">
        <v>100</v>
      </c>
      <c r="I13" s="787"/>
      <c r="J13" s="30">
        <v>0</v>
      </c>
      <c r="K13" s="30">
        <v>0</v>
      </c>
      <c r="L13" s="88"/>
      <c r="M13" s="85"/>
      <c r="N13" s="80"/>
    </row>
    <row r="14" spans="2:14" s="84" customFormat="1" ht="15" x14ac:dyDescent="0.25">
      <c r="B14" s="89"/>
      <c r="C14" s="787" t="s">
        <v>99</v>
      </c>
      <c r="D14" s="787"/>
      <c r="E14" s="30">
        <v>0</v>
      </c>
      <c r="F14" s="30">
        <v>0</v>
      </c>
      <c r="G14" s="91"/>
      <c r="H14" s="787" t="s">
        <v>98</v>
      </c>
      <c r="I14" s="787"/>
      <c r="J14" s="30">
        <v>0</v>
      </c>
      <c r="K14" s="30">
        <v>0</v>
      </c>
      <c r="L14" s="88"/>
      <c r="M14" s="85"/>
      <c r="N14" s="80"/>
    </row>
    <row r="15" spans="2:14" s="84" customFormat="1" ht="15" x14ac:dyDescent="0.25">
      <c r="B15" s="89"/>
      <c r="C15" s="787" t="s">
        <v>97</v>
      </c>
      <c r="D15" s="787"/>
      <c r="E15" s="30">
        <v>0</v>
      </c>
      <c r="F15" s="30">
        <v>0</v>
      </c>
      <c r="G15" s="91"/>
      <c r="H15" s="787" t="s">
        <v>96</v>
      </c>
      <c r="I15" s="787"/>
      <c r="J15" s="30">
        <v>0</v>
      </c>
      <c r="K15" s="30">
        <v>0</v>
      </c>
      <c r="L15" s="88"/>
      <c r="M15" s="85"/>
      <c r="N15" s="80"/>
    </row>
    <row r="16" spans="2:14" s="84" customFormat="1" ht="15" x14ac:dyDescent="0.25">
      <c r="B16" s="89"/>
      <c r="C16" s="95"/>
      <c r="D16" s="96"/>
      <c r="E16" s="97"/>
      <c r="F16" s="97"/>
      <c r="G16" s="91"/>
      <c r="H16" s="787" t="s">
        <v>95</v>
      </c>
      <c r="I16" s="787"/>
      <c r="J16" s="30">
        <v>3464</v>
      </c>
      <c r="K16" s="30">
        <v>16833</v>
      </c>
      <c r="L16" s="88"/>
      <c r="M16" s="85"/>
      <c r="N16" s="80"/>
    </row>
    <row r="17" spans="2:14" s="84" customFormat="1" ht="15" x14ac:dyDescent="0.25">
      <c r="B17" s="98"/>
      <c r="C17" s="789" t="s">
        <v>94</v>
      </c>
      <c r="D17" s="789"/>
      <c r="E17" s="32">
        <f>SUM(E9:E16)</f>
        <v>1301866</v>
      </c>
      <c r="F17" s="32">
        <f>SUM(F9:F16)</f>
        <v>918306</v>
      </c>
      <c r="G17" s="99"/>
      <c r="H17" s="93"/>
      <c r="I17" s="92"/>
      <c r="J17" s="33"/>
      <c r="K17" s="33"/>
      <c r="L17" s="88"/>
      <c r="M17" s="85"/>
      <c r="N17" s="80"/>
    </row>
    <row r="18" spans="2:14" s="84" customFormat="1" ht="15" x14ac:dyDescent="0.25">
      <c r="B18" s="98"/>
      <c r="C18" s="93"/>
      <c r="D18" s="100"/>
      <c r="E18" s="33"/>
      <c r="F18" s="33"/>
      <c r="G18" s="99"/>
      <c r="H18" s="789" t="s">
        <v>93</v>
      </c>
      <c r="I18" s="789"/>
      <c r="J18" s="32">
        <f>SUM(J9:J17)</f>
        <v>417889</v>
      </c>
      <c r="K18" s="32">
        <f>SUM(K9:K17)</f>
        <v>16833</v>
      </c>
      <c r="L18" s="88"/>
      <c r="M18" s="85"/>
      <c r="N18" s="80"/>
    </row>
    <row r="19" spans="2:14" s="84" customFormat="1" ht="15" x14ac:dyDescent="0.25">
      <c r="B19" s="89"/>
      <c r="C19" s="789" t="s">
        <v>92</v>
      </c>
      <c r="D19" s="789"/>
      <c r="E19" s="97"/>
      <c r="F19" s="97"/>
      <c r="G19" s="91"/>
      <c r="H19" s="324"/>
      <c r="I19" s="323"/>
      <c r="J19" s="33"/>
      <c r="K19" s="33"/>
      <c r="L19" s="88"/>
      <c r="M19" s="85"/>
      <c r="N19" s="80"/>
    </row>
    <row r="20" spans="2:14" s="84" customFormat="1" ht="15" x14ac:dyDescent="0.25">
      <c r="B20" s="89"/>
      <c r="C20" s="787" t="s">
        <v>90</v>
      </c>
      <c r="D20" s="787"/>
      <c r="E20" s="30">
        <v>0</v>
      </c>
      <c r="F20" s="30">
        <v>0</v>
      </c>
      <c r="G20" s="91"/>
      <c r="H20" s="789" t="s">
        <v>91</v>
      </c>
      <c r="I20" s="789"/>
      <c r="J20" s="94"/>
      <c r="K20" s="94"/>
      <c r="L20" s="88"/>
      <c r="M20" s="85"/>
      <c r="N20" s="80"/>
    </row>
    <row r="21" spans="2:14" s="84" customFormat="1" ht="15" x14ac:dyDescent="0.25">
      <c r="B21" s="89"/>
      <c r="C21" s="787" t="s">
        <v>88</v>
      </c>
      <c r="D21" s="787"/>
      <c r="E21" s="30">
        <v>0</v>
      </c>
      <c r="F21" s="30">
        <v>0</v>
      </c>
      <c r="G21" s="91"/>
      <c r="H21" s="787" t="s">
        <v>89</v>
      </c>
      <c r="I21" s="787"/>
      <c r="J21" s="30">
        <v>178281</v>
      </c>
      <c r="K21" s="30">
        <v>391850</v>
      </c>
      <c r="L21" s="88"/>
      <c r="M21" s="85"/>
      <c r="N21" s="80"/>
    </row>
    <row r="22" spans="2:14" s="84" customFormat="1" ht="15" x14ac:dyDescent="0.25">
      <c r="B22" s="89"/>
      <c r="C22" s="787" t="s">
        <v>86</v>
      </c>
      <c r="D22" s="787"/>
      <c r="E22" s="30">
        <v>0</v>
      </c>
      <c r="F22" s="30">
        <v>0</v>
      </c>
      <c r="G22" s="91"/>
      <c r="H22" s="787" t="s">
        <v>87</v>
      </c>
      <c r="I22" s="787"/>
      <c r="J22" s="30">
        <v>0</v>
      </c>
      <c r="K22" s="30">
        <v>0</v>
      </c>
      <c r="L22" s="88"/>
      <c r="M22" s="85"/>
      <c r="N22" s="80"/>
    </row>
    <row r="23" spans="2:14" s="84" customFormat="1" ht="15" x14ac:dyDescent="0.25">
      <c r="B23" s="89"/>
      <c r="C23" s="787" t="s">
        <v>84</v>
      </c>
      <c r="D23" s="787"/>
      <c r="E23" s="30">
        <v>688421</v>
      </c>
      <c r="F23" s="30">
        <v>1138930</v>
      </c>
      <c r="G23" s="91"/>
      <c r="H23" s="787" t="s">
        <v>85</v>
      </c>
      <c r="I23" s="787"/>
      <c r="J23" s="30">
        <v>0</v>
      </c>
      <c r="K23" s="30">
        <v>0</v>
      </c>
      <c r="L23" s="88"/>
      <c r="M23" s="85"/>
      <c r="N23" s="80"/>
    </row>
    <row r="24" spans="2:14" s="84" customFormat="1" ht="15" x14ac:dyDescent="0.25">
      <c r="B24" s="89"/>
      <c r="C24" s="787" t="s">
        <v>82</v>
      </c>
      <c r="D24" s="787"/>
      <c r="E24" s="30">
        <v>0</v>
      </c>
      <c r="F24" s="30">
        <v>0</v>
      </c>
      <c r="G24" s="91"/>
      <c r="H24" s="787" t="s">
        <v>83</v>
      </c>
      <c r="I24" s="787"/>
      <c r="J24" s="30">
        <v>0</v>
      </c>
      <c r="K24" s="30">
        <v>0</v>
      </c>
      <c r="L24" s="88"/>
      <c r="M24" s="85"/>
      <c r="N24" s="80"/>
    </row>
    <row r="25" spans="2:14" s="84" customFormat="1" ht="15" x14ac:dyDescent="0.25">
      <c r="B25" s="89"/>
      <c r="C25" s="787" t="s">
        <v>80</v>
      </c>
      <c r="D25" s="787"/>
      <c r="E25" s="30">
        <v>-520709</v>
      </c>
      <c r="F25" s="30">
        <v>0</v>
      </c>
      <c r="G25" s="91"/>
      <c r="H25" s="787" t="s">
        <v>81</v>
      </c>
      <c r="I25" s="787"/>
      <c r="J25" s="30">
        <v>0</v>
      </c>
      <c r="K25" s="30">
        <v>0</v>
      </c>
      <c r="L25" s="88"/>
      <c r="M25" s="85"/>
      <c r="N25" s="80"/>
    </row>
    <row r="26" spans="2:14" s="84" customFormat="1" ht="15" x14ac:dyDescent="0.25">
      <c r="B26" s="89"/>
      <c r="C26" s="787" t="s">
        <v>78</v>
      </c>
      <c r="D26" s="787"/>
      <c r="E26" s="30">
        <v>0</v>
      </c>
      <c r="F26" s="30">
        <v>0</v>
      </c>
      <c r="G26" s="91"/>
      <c r="H26" s="787" t="s">
        <v>79</v>
      </c>
      <c r="I26" s="787"/>
      <c r="J26" s="30">
        <v>0</v>
      </c>
      <c r="K26" s="30">
        <v>0</v>
      </c>
      <c r="L26" s="88"/>
      <c r="M26" s="85"/>
      <c r="N26" s="80"/>
    </row>
    <row r="27" spans="2:14" s="84" customFormat="1" ht="15" x14ac:dyDescent="0.25">
      <c r="B27" s="89"/>
      <c r="C27" s="787" t="s">
        <v>77</v>
      </c>
      <c r="D27" s="787"/>
      <c r="E27" s="30">
        <v>0</v>
      </c>
      <c r="F27" s="30">
        <v>0</v>
      </c>
      <c r="G27" s="91"/>
      <c r="H27" s="95"/>
      <c r="I27" s="96"/>
      <c r="J27" s="97"/>
      <c r="K27" s="97"/>
      <c r="L27" s="88"/>
      <c r="M27" s="85"/>
      <c r="N27" s="80"/>
    </row>
    <row r="28" spans="2:14" s="84" customFormat="1" ht="15" customHeight="1" x14ac:dyDescent="0.25">
      <c r="B28" s="89"/>
      <c r="C28" s="787" t="s">
        <v>75</v>
      </c>
      <c r="D28" s="787"/>
      <c r="E28" s="30">
        <v>0</v>
      </c>
      <c r="F28" s="30">
        <v>0</v>
      </c>
      <c r="G28" s="91"/>
      <c r="H28" s="789" t="s">
        <v>76</v>
      </c>
      <c r="I28" s="789"/>
      <c r="J28" s="25">
        <f>SUM(J21:J27)</f>
        <v>178281</v>
      </c>
      <c r="K28" s="25">
        <f>SUM(K21:K27)</f>
        <v>391850</v>
      </c>
      <c r="L28" s="88"/>
      <c r="M28" s="85"/>
      <c r="N28" s="80"/>
    </row>
    <row r="29" spans="2:14" s="84" customFormat="1" ht="15" x14ac:dyDescent="0.25">
      <c r="B29" s="89"/>
      <c r="C29" s="787"/>
      <c r="D29" s="787"/>
      <c r="E29" s="30"/>
      <c r="F29" s="30"/>
      <c r="G29" s="91"/>
      <c r="H29" s="114"/>
      <c r="I29" s="114"/>
      <c r="J29" s="25"/>
      <c r="K29" s="25"/>
      <c r="L29" s="88"/>
      <c r="M29" s="85"/>
      <c r="N29" s="80"/>
    </row>
    <row r="30" spans="2:14" s="84" customFormat="1" ht="15" x14ac:dyDescent="0.25">
      <c r="B30" s="89"/>
      <c r="F30" s="80"/>
      <c r="G30" s="91"/>
      <c r="H30" s="789" t="s">
        <v>74</v>
      </c>
      <c r="I30" s="789"/>
      <c r="J30" s="25">
        <f>J18+J28</f>
        <v>596170</v>
      </c>
      <c r="K30" s="25">
        <f>K18+K28</f>
        <v>408683</v>
      </c>
      <c r="L30" s="88"/>
      <c r="M30" s="85"/>
      <c r="N30" s="80"/>
    </row>
    <row r="31" spans="2:14" s="84" customFormat="1" ht="15" x14ac:dyDescent="0.25">
      <c r="B31" s="89"/>
      <c r="C31" s="789" t="s">
        <v>73</v>
      </c>
      <c r="D31" s="789"/>
      <c r="E31" s="32">
        <f>SUM(E20:E30)</f>
        <v>167712</v>
      </c>
      <c r="F31" s="32">
        <f>SUM(F20:F30)</f>
        <v>1138930</v>
      </c>
      <c r="G31" s="91"/>
      <c r="K31" s="80"/>
      <c r="L31" s="88"/>
      <c r="M31" s="85"/>
      <c r="N31" s="80"/>
    </row>
    <row r="32" spans="2:14" s="84" customFormat="1" ht="15" x14ac:dyDescent="0.25">
      <c r="B32" s="98"/>
      <c r="F32" s="80"/>
      <c r="G32" s="99"/>
      <c r="H32" s="793" t="s">
        <v>72</v>
      </c>
      <c r="I32" s="793"/>
      <c r="J32" s="97"/>
      <c r="K32" s="97"/>
      <c r="L32" s="88"/>
      <c r="M32" s="85"/>
      <c r="N32" s="80"/>
    </row>
    <row r="33" spans="2:14" s="84" customFormat="1" ht="15" customHeight="1" x14ac:dyDescent="0.25">
      <c r="B33" s="89"/>
      <c r="C33" s="793" t="s">
        <v>71</v>
      </c>
      <c r="D33" s="793"/>
      <c r="E33" s="25">
        <f>E17+E31</f>
        <v>1469578</v>
      </c>
      <c r="F33" s="25">
        <f>F17+F31</f>
        <v>2057236</v>
      </c>
      <c r="G33" s="91"/>
      <c r="K33" s="80"/>
      <c r="L33" s="88"/>
      <c r="M33" s="85"/>
      <c r="N33" s="80"/>
    </row>
    <row r="34" spans="2:14" s="84" customFormat="1" ht="15" x14ac:dyDescent="0.25">
      <c r="B34" s="89"/>
      <c r="F34" s="80"/>
      <c r="G34" s="91"/>
      <c r="H34" s="789" t="s">
        <v>70</v>
      </c>
      <c r="I34" s="789"/>
      <c r="J34" s="25">
        <f>SUM(J35:J37)</f>
        <v>0</v>
      </c>
      <c r="K34" s="25">
        <f>SUM(K35:K37)</f>
        <v>0</v>
      </c>
      <c r="L34" s="88"/>
      <c r="M34" s="85"/>
      <c r="N34" s="80"/>
    </row>
    <row r="35" spans="2:14" s="84" customFormat="1" ht="15" x14ac:dyDescent="0.25">
      <c r="B35" s="89"/>
      <c r="C35" s="95"/>
      <c r="D35" s="95"/>
      <c r="E35" s="97"/>
      <c r="F35" s="97"/>
      <c r="G35" s="91"/>
      <c r="H35" s="787" t="s">
        <v>33</v>
      </c>
      <c r="I35" s="787"/>
      <c r="J35" s="30">
        <v>0</v>
      </c>
      <c r="K35" s="30">
        <v>0</v>
      </c>
      <c r="L35" s="88"/>
      <c r="M35" s="85"/>
      <c r="N35" s="80"/>
    </row>
    <row r="36" spans="2:14" s="84" customFormat="1" ht="15" x14ac:dyDescent="0.25">
      <c r="B36" s="89"/>
      <c r="C36" s="95"/>
      <c r="D36" s="101"/>
      <c r="E36" s="101"/>
      <c r="F36" s="97"/>
      <c r="G36" s="91"/>
      <c r="H36" s="787" t="s">
        <v>69</v>
      </c>
      <c r="I36" s="787"/>
      <c r="J36" s="30">
        <v>0</v>
      </c>
      <c r="K36" s="30">
        <v>0</v>
      </c>
      <c r="L36" s="88"/>
      <c r="M36" s="85"/>
      <c r="N36" s="80"/>
    </row>
    <row r="37" spans="2:14" s="84" customFormat="1" ht="15" x14ac:dyDescent="0.25">
      <c r="B37" s="89"/>
      <c r="C37" s="95"/>
      <c r="D37" s="101"/>
      <c r="E37" s="101"/>
      <c r="F37" s="97"/>
      <c r="G37" s="91"/>
      <c r="H37" s="787" t="s">
        <v>68</v>
      </c>
      <c r="I37" s="787"/>
      <c r="J37" s="30">
        <v>0</v>
      </c>
      <c r="K37" s="30">
        <v>0</v>
      </c>
      <c r="L37" s="88"/>
      <c r="M37" s="85"/>
      <c r="N37" s="80"/>
    </row>
    <row r="38" spans="2:14" s="84" customFormat="1" ht="9.9499999999999993" customHeight="1" x14ac:dyDescent="0.25">
      <c r="B38" s="89"/>
      <c r="C38" s="95"/>
      <c r="D38" s="101"/>
      <c r="E38" s="101"/>
      <c r="F38" s="97"/>
      <c r="G38" s="91"/>
      <c r="H38" s="95"/>
      <c r="I38" s="90"/>
      <c r="J38" s="97"/>
      <c r="K38" s="97"/>
      <c r="L38" s="88"/>
      <c r="M38" s="85"/>
      <c r="N38" s="80"/>
    </row>
    <row r="39" spans="2:14" s="84" customFormat="1" ht="15" x14ac:dyDescent="0.25">
      <c r="B39" s="89"/>
      <c r="C39" s="95"/>
      <c r="D39" s="101"/>
      <c r="E39" s="101"/>
      <c r="F39" s="97"/>
      <c r="G39" s="91"/>
      <c r="H39" s="789" t="s">
        <v>67</v>
      </c>
      <c r="I39" s="789"/>
      <c r="J39" s="25">
        <f>SUM(J40:J44)</f>
        <v>873408</v>
      </c>
      <c r="K39" s="25">
        <f>SUM(K40:K44)</f>
        <v>1648553</v>
      </c>
      <c r="L39" s="88"/>
      <c r="M39" s="85"/>
      <c r="N39" s="80"/>
    </row>
    <row r="40" spans="2:14" s="84" customFormat="1" ht="15" x14ac:dyDescent="0.25">
      <c r="B40" s="89"/>
      <c r="C40" s="95"/>
      <c r="D40" s="101"/>
      <c r="E40" s="101"/>
      <c r="F40" s="97"/>
      <c r="G40" s="91"/>
      <c r="H40" s="787" t="s">
        <v>66</v>
      </c>
      <c r="I40" s="787"/>
      <c r="J40" s="30">
        <f>'1.EA'!E73</f>
        <v>83531</v>
      </c>
      <c r="K40" s="30">
        <f>'1.EA'!F73</f>
        <v>406277</v>
      </c>
      <c r="L40" s="88"/>
      <c r="M40" s="85"/>
      <c r="N40" s="80"/>
    </row>
    <row r="41" spans="2:14" s="84" customFormat="1" ht="15" x14ac:dyDescent="0.25">
      <c r="B41" s="89"/>
      <c r="C41" s="95"/>
      <c r="D41" s="101"/>
      <c r="E41" s="101"/>
      <c r="F41" s="97"/>
      <c r="G41" s="91"/>
      <c r="H41" s="787" t="s">
        <v>65</v>
      </c>
      <c r="I41" s="787"/>
      <c r="J41" s="30">
        <v>608312</v>
      </c>
      <c r="K41" s="30">
        <v>150496</v>
      </c>
      <c r="L41" s="88"/>
      <c r="M41" s="85"/>
      <c r="N41" s="80"/>
    </row>
    <row r="42" spans="2:14" s="84" customFormat="1" ht="15" x14ac:dyDescent="0.25">
      <c r="B42" s="89"/>
      <c r="C42" s="95"/>
      <c r="D42" s="101"/>
      <c r="E42" s="101"/>
      <c r="F42" s="97"/>
      <c r="G42" s="91"/>
      <c r="H42" s="787" t="s">
        <v>64</v>
      </c>
      <c r="I42" s="787"/>
      <c r="J42" s="30">
        <v>0</v>
      </c>
      <c r="K42" s="30">
        <v>0</v>
      </c>
      <c r="L42" s="88"/>
      <c r="M42" s="85"/>
      <c r="N42" s="80"/>
    </row>
    <row r="43" spans="2:14" s="84" customFormat="1" ht="15" x14ac:dyDescent="0.25">
      <c r="B43" s="89"/>
      <c r="C43" s="95"/>
      <c r="D43" s="95"/>
      <c r="E43" s="97"/>
      <c r="F43" s="97"/>
      <c r="G43" s="91"/>
      <c r="H43" s="787" t="s">
        <v>63</v>
      </c>
      <c r="I43" s="787"/>
      <c r="J43" s="30">
        <v>0</v>
      </c>
      <c r="K43" s="30">
        <v>0</v>
      </c>
      <c r="L43" s="88"/>
      <c r="M43" s="85"/>
      <c r="N43" s="80"/>
    </row>
    <row r="44" spans="2:14" s="84" customFormat="1" ht="15" x14ac:dyDescent="0.25">
      <c r="B44" s="89"/>
      <c r="C44" s="95"/>
      <c r="D44" s="95"/>
      <c r="E44" s="97"/>
      <c r="F44" s="97"/>
      <c r="G44" s="91"/>
      <c r="H44" s="787" t="s">
        <v>62</v>
      </c>
      <c r="I44" s="787"/>
      <c r="J44" s="30">
        <v>181565</v>
      </c>
      <c r="K44" s="30">
        <v>1091780</v>
      </c>
      <c r="L44" s="88"/>
      <c r="M44" s="85"/>
      <c r="N44" s="80"/>
    </row>
    <row r="45" spans="2:14" s="84" customFormat="1" ht="9.9499999999999993" customHeight="1" x14ac:dyDescent="0.25">
      <c r="B45" s="89"/>
      <c r="C45" s="95"/>
      <c r="D45" s="95"/>
      <c r="E45" s="97"/>
      <c r="F45" s="97"/>
      <c r="G45" s="91"/>
      <c r="H45" s="95"/>
      <c r="I45" s="90"/>
      <c r="J45" s="97"/>
      <c r="K45" s="97"/>
      <c r="L45" s="88"/>
      <c r="M45" s="85"/>
      <c r="N45" s="80"/>
    </row>
    <row r="46" spans="2:14" s="84" customFormat="1" ht="15" x14ac:dyDescent="0.25">
      <c r="B46" s="89"/>
      <c r="C46" s="95"/>
      <c r="D46" s="95"/>
      <c r="E46" s="97"/>
      <c r="F46" s="97"/>
      <c r="G46" s="91"/>
      <c r="H46" s="789" t="s">
        <v>61</v>
      </c>
      <c r="I46" s="789"/>
      <c r="J46" s="25">
        <f>SUM(J47:J48)</f>
        <v>0</v>
      </c>
      <c r="K46" s="25">
        <f>SUM(K47:K48)</f>
        <v>0</v>
      </c>
      <c r="L46" s="88"/>
      <c r="M46" s="85"/>
      <c r="N46" s="80"/>
    </row>
    <row r="47" spans="2:14" s="84" customFormat="1" ht="15" x14ac:dyDescent="0.25">
      <c r="B47" s="89"/>
      <c r="C47" s="95"/>
      <c r="D47" s="95"/>
      <c r="E47" s="97"/>
      <c r="F47" s="97"/>
      <c r="G47" s="91"/>
      <c r="H47" s="787" t="s">
        <v>60</v>
      </c>
      <c r="I47" s="787"/>
      <c r="J47" s="30">
        <v>0</v>
      </c>
      <c r="K47" s="30">
        <v>0</v>
      </c>
      <c r="L47" s="88"/>
      <c r="M47" s="85"/>
      <c r="N47" s="80"/>
    </row>
    <row r="48" spans="2:14" s="84" customFormat="1" ht="15" x14ac:dyDescent="0.25">
      <c r="B48" s="89"/>
      <c r="C48" s="95"/>
      <c r="D48" s="95"/>
      <c r="E48" s="97"/>
      <c r="F48" s="97"/>
      <c r="G48" s="91"/>
      <c r="H48" s="787" t="s">
        <v>59</v>
      </c>
      <c r="I48" s="787"/>
      <c r="J48" s="30">
        <v>0</v>
      </c>
      <c r="K48" s="30">
        <v>0</v>
      </c>
      <c r="L48" s="88"/>
      <c r="M48" s="85"/>
      <c r="N48" s="80"/>
    </row>
    <row r="49" spans="2:14" s="84" customFormat="1" ht="9.9499999999999993" customHeight="1" x14ac:dyDescent="0.25">
      <c r="B49" s="89"/>
      <c r="C49" s="95"/>
      <c r="D49" s="95"/>
      <c r="E49" s="97"/>
      <c r="F49" s="97"/>
      <c r="G49" s="91"/>
      <c r="H49" s="95"/>
      <c r="I49" s="102"/>
      <c r="J49" s="97"/>
      <c r="K49" s="97"/>
      <c r="L49" s="88"/>
      <c r="M49" s="85"/>
      <c r="N49" s="80"/>
    </row>
    <row r="50" spans="2:14" s="84" customFormat="1" ht="15" x14ac:dyDescent="0.25">
      <c r="B50" s="89"/>
      <c r="C50" s="95"/>
      <c r="D50" s="95"/>
      <c r="E50" s="97"/>
      <c r="F50" s="97"/>
      <c r="G50" s="91"/>
      <c r="H50" s="789" t="s">
        <v>58</v>
      </c>
      <c r="I50" s="789"/>
      <c r="J50" s="25">
        <f>J34+J39+J46</f>
        <v>873408</v>
      </c>
      <c r="K50" s="25">
        <f>K34+K39+K46</f>
        <v>1648553</v>
      </c>
      <c r="L50" s="88"/>
      <c r="M50" s="85"/>
      <c r="N50" s="80" t="str">
        <f>IF(J52=E33,"","ERROR 2016")</f>
        <v/>
      </c>
    </row>
    <row r="51" spans="2:14" s="84" customFormat="1" ht="9.9499999999999993" customHeight="1" x14ac:dyDescent="0.25">
      <c r="B51" s="89"/>
      <c r="C51" s="95"/>
      <c r="D51" s="95"/>
      <c r="E51" s="97"/>
      <c r="F51" s="97"/>
      <c r="G51" s="91"/>
      <c r="H51" s="95"/>
      <c r="I51" s="90"/>
      <c r="J51" s="97"/>
      <c r="K51" s="97"/>
      <c r="L51" s="88"/>
      <c r="M51" s="85"/>
      <c r="N51" s="80"/>
    </row>
    <row r="52" spans="2:14" s="84" customFormat="1" ht="15" x14ac:dyDescent="0.25">
      <c r="B52" s="89"/>
      <c r="C52" s="95"/>
      <c r="D52" s="95"/>
      <c r="E52" s="97"/>
      <c r="F52" s="97"/>
      <c r="G52" s="91"/>
      <c r="H52" s="793" t="s">
        <v>57</v>
      </c>
      <c r="I52" s="793"/>
      <c r="J52" s="25">
        <f>J50+J30</f>
        <v>1469578</v>
      </c>
      <c r="K52" s="25">
        <f>K50+K30</f>
        <v>2057236</v>
      </c>
      <c r="L52" s="88"/>
      <c r="M52" s="85"/>
      <c r="N52" s="80"/>
    </row>
    <row r="53" spans="2:14" s="84" customFormat="1" ht="9.9499999999999993" customHeight="1" x14ac:dyDescent="0.25">
      <c r="B53" s="103"/>
      <c r="C53" s="104"/>
      <c r="D53" s="104"/>
      <c r="E53" s="104"/>
      <c r="F53" s="104"/>
      <c r="G53" s="105"/>
      <c r="H53" s="104"/>
      <c r="I53" s="104"/>
      <c r="J53" s="104"/>
      <c r="K53" s="104"/>
      <c r="L53" s="106"/>
      <c r="M53" s="85"/>
      <c r="N53" s="80"/>
    </row>
    <row r="54" spans="2:14" s="84" customFormat="1" ht="12" customHeight="1" x14ac:dyDescent="0.25">
      <c r="B54" s="794" t="s">
        <v>180</v>
      </c>
      <c r="C54" s="794"/>
      <c r="D54" s="794"/>
      <c r="E54" s="794"/>
      <c r="F54" s="794"/>
      <c r="G54" s="794"/>
      <c r="H54" s="794"/>
      <c r="I54" s="794"/>
      <c r="J54" s="794"/>
      <c r="K54" s="794"/>
      <c r="L54" s="80"/>
      <c r="M54" s="80"/>
      <c r="N54" s="80"/>
    </row>
    <row r="55" spans="2:14" x14ac:dyDescent="0.2">
      <c r="J55" s="338"/>
      <c r="K55" s="733"/>
    </row>
    <row r="56" spans="2:14" ht="15" x14ac:dyDescent="0.25">
      <c r="J56" s="339"/>
      <c r="K56" s="733"/>
    </row>
    <row r="57" spans="2:14" ht="15" x14ac:dyDescent="0.25">
      <c r="J57" s="339"/>
    </row>
    <row r="58" spans="2:14" ht="15" x14ac:dyDescent="0.25">
      <c r="J58" s="339"/>
    </row>
    <row r="59" spans="2:14" x14ac:dyDescent="0.2"/>
    <row r="60" spans="2:14" x14ac:dyDescent="0.2"/>
    <row r="61" spans="2:14" x14ac:dyDescent="0.2"/>
    <row r="62" spans="2:14" x14ac:dyDescent="0.2"/>
    <row r="63" spans="2:14" x14ac:dyDescent="0.2"/>
    <row r="64" spans="2:1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spans="2:9" x14ac:dyDescent="0.2"/>
    <row r="82" spans="2:9" x14ac:dyDescent="0.2"/>
    <row r="83" spans="2:9" x14ac:dyDescent="0.2">
      <c r="B83" s="783" t="s">
        <v>245</v>
      </c>
      <c r="C83" s="783"/>
      <c r="D83" s="656" t="s">
        <v>246</v>
      </c>
      <c r="E83" s="657"/>
      <c r="F83" s="731"/>
      <c r="G83" s="783" t="s">
        <v>245</v>
      </c>
      <c r="H83" s="783"/>
      <c r="I83" s="656" t="s">
        <v>246</v>
      </c>
    </row>
    <row r="84" spans="2:9" x14ac:dyDescent="0.2">
      <c r="B84" s="765"/>
      <c r="C84" s="765"/>
      <c r="D84" s="658">
        <v>2016</v>
      </c>
      <c r="E84" s="657"/>
      <c r="F84" s="731"/>
      <c r="G84" s="765"/>
      <c r="H84" s="765"/>
      <c r="I84" s="658">
        <f>D84</f>
        <v>2016</v>
      </c>
    </row>
    <row r="85" spans="2:9" x14ac:dyDescent="0.2">
      <c r="B85" s="646"/>
      <c r="C85" s="646"/>
      <c r="D85" s="646"/>
      <c r="E85" s="595"/>
      <c r="F85" s="732"/>
      <c r="G85" s="646"/>
      <c r="H85" s="646"/>
      <c r="I85" s="646"/>
    </row>
    <row r="86" spans="2:9" x14ac:dyDescent="0.2">
      <c r="B86" s="646"/>
      <c r="C86" s="646"/>
      <c r="D86" s="646"/>
      <c r="E86" s="595"/>
      <c r="F86" s="732"/>
      <c r="G86" s="646"/>
      <c r="H86" s="646"/>
      <c r="I86" s="646"/>
    </row>
    <row r="87" spans="2:9" x14ac:dyDescent="0.2">
      <c r="B87" s="763" t="s">
        <v>113</v>
      </c>
      <c r="C87" s="763"/>
      <c r="D87" s="596"/>
      <c r="E87" s="595"/>
      <c r="F87" s="732"/>
      <c r="G87" s="763" t="s">
        <v>112</v>
      </c>
      <c r="H87" s="763"/>
      <c r="I87" s="647"/>
    </row>
    <row r="88" spans="2:9" x14ac:dyDescent="0.2">
      <c r="B88" s="626"/>
      <c r="C88" s="431"/>
      <c r="D88" s="625"/>
      <c r="E88" s="595"/>
      <c r="F88" s="732"/>
      <c r="G88" s="626"/>
      <c r="H88" s="431"/>
      <c r="I88" s="641"/>
    </row>
    <row r="89" spans="2:9" x14ac:dyDescent="0.2">
      <c r="B89" s="762" t="s">
        <v>111</v>
      </c>
      <c r="C89" s="762"/>
      <c r="D89" s="625"/>
      <c r="E89" s="595"/>
      <c r="F89" s="732"/>
      <c r="G89" s="762" t="s">
        <v>110</v>
      </c>
      <c r="H89" s="762"/>
      <c r="I89" s="625"/>
    </row>
    <row r="90" spans="2:9" x14ac:dyDescent="0.2">
      <c r="B90" s="640"/>
      <c r="C90" s="433"/>
      <c r="D90" s="625"/>
      <c r="E90" s="595"/>
      <c r="F90" s="732"/>
      <c r="G90" s="640"/>
      <c r="H90" s="433"/>
      <c r="I90" s="625"/>
    </row>
    <row r="91" spans="2:9" x14ac:dyDescent="0.2">
      <c r="B91" s="761" t="s">
        <v>109</v>
      </c>
      <c r="C91" s="761"/>
      <c r="D91" s="625">
        <v>30771</v>
      </c>
      <c r="E91" s="595"/>
      <c r="F91" s="732"/>
      <c r="G91" s="761" t="s">
        <v>108</v>
      </c>
      <c r="H91" s="761"/>
      <c r="I91" s="625">
        <v>7816</v>
      </c>
    </row>
    <row r="92" spans="2:9" x14ac:dyDescent="0.2">
      <c r="B92" s="761" t="s">
        <v>107</v>
      </c>
      <c r="C92" s="761"/>
      <c r="D92" s="625">
        <v>568757</v>
      </c>
      <c r="E92" s="595"/>
      <c r="F92" s="732"/>
      <c r="G92" s="761" t="s">
        <v>106</v>
      </c>
      <c r="H92" s="761"/>
      <c r="I92" s="625">
        <v>0</v>
      </c>
    </row>
    <row r="93" spans="2:9" x14ac:dyDescent="0.2">
      <c r="B93" s="761" t="s">
        <v>105</v>
      </c>
      <c r="C93" s="761"/>
      <c r="D93" s="625">
        <v>0</v>
      </c>
      <c r="E93" s="648"/>
      <c r="F93" s="732"/>
      <c r="G93" s="761" t="s">
        <v>104</v>
      </c>
      <c r="H93" s="761"/>
      <c r="I93" s="625">
        <v>0</v>
      </c>
    </row>
    <row r="94" spans="2:9" x14ac:dyDescent="0.2">
      <c r="B94" s="761" t="s">
        <v>103</v>
      </c>
      <c r="C94" s="761"/>
      <c r="D94" s="625">
        <v>0</v>
      </c>
      <c r="E94" s="625"/>
      <c r="F94" s="732"/>
      <c r="G94" s="761" t="s">
        <v>102</v>
      </c>
      <c r="H94" s="761"/>
      <c r="I94" s="625">
        <v>0</v>
      </c>
    </row>
    <row r="95" spans="2:9" x14ac:dyDescent="0.2">
      <c r="B95" s="761" t="s">
        <v>101</v>
      </c>
      <c r="C95" s="761"/>
      <c r="D95" s="625">
        <v>0</v>
      </c>
      <c r="E95" s="625"/>
      <c r="F95" s="732"/>
      <c r="G95" s="761" t="s">
        <v>100</v>
      </c>
      <c r="H95" s="761"/>
      <c r="I95" s="625">
        <v>0</v>
      </c>
    </row>
    <row r="96" spans="2:9" x14ac:dyDescent="0.2">
      <c r="B96" s="761" t="s">
        <v>99</v>
      </c>
      <c r="C96" s="761"/>
      <c r="D96" s="625">
        <v>0</v>
      </c>
      <c r="E96" s="625"/>
      <c r="F96" s="732"/>
      <c r="G96" s="782" t="s">
        <v>98</v>
      </c>
      <c r="H96" s="782"/>
      <c r="I96" s="625">
        <v>0</v>
      </c>
    </row>
    <row r="97" spans="2:9" x14ac:dyDescent="0.2">
      <c r="B97" s="761" t="s">
        <v>97</v>
      </c>
      <c r="C97" s="761"/>
      <c r="D97" s="625">
        <v>0</v>
      </c>
      <c r="E97" s="625"/>
      <c r="F97" s="732"/>
      <c r="G97" s="761" t="s">
        <v>96</v>
      </c>
      <c r="H97" s="761"/>
      <c r="I97" s="625">
        <v>0</v>
      </c>
    </row>
    <row r="98" spans="2:9" x14ac:dyDescent="0.2">
      <c r="B98" s="649"/>
      <c r="C98" s="629"/>
      <c r="D98" s="628"/>
      <c r="E98" s="625"/>
      <c r="F98" s="732"/>
      <c r="G98" s="761" t="s">
        <v>95</v>
      </c>
      <c r="H98" s="761"/>
      <c r="I98" s="625">
        <v>0</v>
      </c>
    </row>
    <row r="99" spans="2:9" x14ac:dyDescent="0.2">
      <c r="B99" s="762" t="s">
        <v>94</v>
      </c>
      <c r="C99" s="762"/>
      <c r="D99" s="650">
        <f>SUM(D91:D97)</f>
        <v>599528</v>
      </c>
      <c r="E99" s="625"/>
      <c r="F99" s="732"/>
      <c r="G99" s="626"/>
      <c r="H99" s="431"/>
      <c r="I99" s="651"/>
    </row>
    <row r="100" spans="2:9" x14ac:dyDescent="0.2">
      <c r="B100" s="626"/>
      <c r="C100" s="631"/>
      <c r="D100" s="651"/>
      <c r="E100" s="625"/>
      <c r="F100" s="732"/>
      <c r="G100" s="762" t="s">
        <v>93</v>
      </c>
      <c r="H100" s="762"/>
      <c r="I100" s="650">
        <f>SUM(I91:I98)</f>
        <v>7816</v>
      </c>
    </row>
    <row r="101" spans="2:9" x14ac:dyDescent="0.2">
      <c r="B101" s="649"/>
      <c r="C101" s="649"/>
      <c r="D101" s="628"/>
      <c r="E101" s="628"/>
      <c r="F101" s="732"/>
      <c r="G101" s="652"/>
      <c r="H101" s="629"/>
      <c r="I101" s="628"/>
    </row>
    <row r="102" spans="2:9" x14ac:dyDescent="0.2">
      <c r="B102" s="762" t="s">
        <v>92</v>
      </c>
      <c r="C102" s="762"/>
      <c r="D102" s="625"/>
      <c r="E102" s="650"/>
      <c r="F102" s="732"/>
      <c r="G102" s="762" t="s">
        <v>91</v>
      </c>
      <c r="H102" s="762"/>
      <c r="I102" s="625"/>
    </row>
    <row r="103" spans="2:9" x14ac:dyDescent="0.2">
      <c r="B103" s="649"/>
      <c r="C103" s="649"/>
      <c r="D103" s="628"/>
      <c r="E103" s="651"/>
      <c r="F103" s="732"/>
      <c r="G103" s="649"/>
      <c r="H103" s="629"/>
      <c r="I103" s="628"/>
    </row>
    <row r="104" spans="2:9" x14ac:dyDescent="0.2">
      <c r="B104" s="761" t="s">
        <v>90</v>
      </c>
      <c r="C104" s="761"/>
      <c r="D104" s="625">
        <v>0</v>
      </c>
      <c r="E104" s="628"/>
      <c r="F104" s="732"/>
      <c r="G104" s="761" t="s">
        <v>89</v>
      </c>
      <c r="H104" s="761"/>
      <c r="I104" s="625">
        <v>364754</v>
      </c>
    </row>
    <row r="105" spans="2:9" x14ac:dyDescent="0.2">
      <c r="B105" s="761" t="s">
        <v>88</v>
      </c>
      <c r="C105" s="761"/>
      <c r="D105" s="625">
        <v>0</v>
      </c>
      <c r="E105" s="625"/>
      <c r="F105" s="732"/>
      <c r="G105" s="761" t="s">
        <v>87</v>
      </c>
      <c r="H105" s="761"/>
      <c r="I105" s="625">
        <v>0</v>
      </c>
    </row>
    <row r="106" spans="2:9" x14ac:dyDescent="0.2">
      <c r="B106" s="761" t="s">
        <v>86</v>
      </c>
      <c r="C106" s="761"/>
      <c r="D106" s="625">
        <v>0</v>
      </c>
      <c r="E106" s="628"/>
      <c r="F106" s="732"/>
      <c r="G106" s="761" t="s">
        <v>85</v>
      </c>
      <c r="H106" s="761"/>
      <c r="I106" s="625">
        <v>0</v>
      </c>
    </row>
    <row r="107" spans="2:9" x14ac:dyDescent="0.2">
      <c r="B107" s="761" t="s">
        <v>84</v>
      </c>
      <c r="C107" s="761"/>
      <c r="D107" s="625">
        <v>1091780</v>
      </c>
      <c r="E107" s="625"/>
      <c r="F107" s="732"/>
      <c r="G107" s="761" t="s">
        <v>83</v>
      </c>
      <c r="H107" s="761"/>
      <c r="I107" s="625">
        <v>0</v>
      </c>
    </row>
    <row r="108" spans="2:9" x14ac:dyDescent="0.2">
      <c r="B108" s="761" t="s">
        <v>82</v>
      </c>
      <c r="C108" s="761"/>
      <c r="D108" s="625">
        <v>0</v>
      </c>
      <c r="E108" s="625"/>
      <c r="F108" s="732"/>
      <c r="G108" s="782" t="s">
        <v>81</v>
      </c>
      <c r="H108" s="782"/>
      <c r="I108" s="625">
        <v>0</v>
      </c>
    </row>
    <row r="109" spans="2:9" x14ac:dyDescent="0.2">
      <c r="B109" s="761" t="s">
        <v>80</v>
      </c>
      <c r="C109" s="761"/>
      <c r="D109" s="625">
        <v>0</v>
      </c>
      <c r="E109" s="625"/>
      <c r="F109" s="732"/>
      <c r="G109" s="761" t="s">
        <v>79</v>
      </c>
      <c r="H109" s="761"/>
      <c r="I109" s="625">
        <v>0</v>
      </c>
    </row>
    <row r="110" spans="2:9" x14ac:dyDescent="0.2">
      <c r="B110" s="761" t="s">
        <v>78</v>
      </c>
      <c r="C110" s="761"/>
      <c r="D110" s="625">
        <v>0</v>
      </c>
      <c r="E110" s="625"/>
      <c r="F110" s="732"/>
      <c r="G110" s="649"/>
      <c r="H110" s="629"/>
      <c r="I110" s="628"/>
    </row>
    <row r="111" spans="2:9" x14ac:dyDescent="0.2">
      <c r="B111" s="761" t="s">
        <v>77</v>
      </c>
      <c r="C111" s="761"/>
      <c r="D111" s="625">
        <v>0</v>
      </c>
      <c r="E111" s="625"/>
      <c r="F111" s="732"/>
      <c r="G111" s="762" t="s">
        <v>76</v>
      </c>
      <c r="H111" s="762"/>
      <c r="I111" s="650">
        <f>SUM(I104:I109)</f>
        <v>364754</v>
      </c>
    </row>
    <row r="112" spans="2:9" x14ac:dyDescent="0.2">
      <c r="B112" s="761" t="s">
        <v>75</v>
      </c>
      <c r="C112" s="761"/>
      <c r="D112" s="625">
        <v>0</v>
      </c>
      <c r="E112" s="625"/>
      <c r="F112" s="732"/>
      <c r="G112" s="626"/>
      <c r="H112" s="631"/>
      <c r="I112" s="637"/>
    </row>
    <row r="113" spans="2:9" x14ac:dyDescent="0.2">
      <c r="B113" s="649"/>
      <c r="C113" s="629"/>
      <c r="D113" s="628"/>
      <c r="E113" s="625"/>
      <c r="F113" s="732"/>
      <c r="G113" s="762" t="s">
        <v>247</v>
      </c>
      <c r="H113" s="762"/>
      <c r="I113" s="650">
        <f>I100+I111</f>
        <v>372570</v>
      </c>
    </row>
    <row r="114" spans="2:9" x14ac:dyDescent="0.2">
      <c r="B114" s="762" t="s">
        <v>73</v>
      </c>
      <c r="C114" s="762"/>
      <c r="D114" s="650">
        <f>SUM(D104:D112)</f>
        <v>1091780</v>
      </c>
      <c r="E114" s="625"/>
      <c r="F114" s="732"/>
      <c r="G114" s="626"/>
      <c r="H114" s="434"/>
      <c r="I114" s="651"/>
    </row>
    <row r="115" spans="2:9" x14ac:dyDescent="0.2">
      <c r="B115" s="649"/>
      <c r="C115" s="626"/>
      <c r="D115" s="653"/>
      <c r="E115" s="625"/>
      <c r="F115" s="732"/>
      <c r="G115" s="763" t="s">
        <v>72</v>
      </c>
      <c r="H115" s="763"/>
      <c r="I115" s="628"/>
    </row>
    <row r="116" spans="2:9" x14ac:dyDescent="0.2">
      <c r="B116" s="762" t="s">
        <v>71</v>
      </c>
      <c r="C116" s="762"/>
      <c r="D116" s="650">
        <f>D99+D114</f>
        <v>1691308</v>
      </c>
      <c r="E116" s="628"/>
      <c r="F116" s="732"/>
      <c r="G116" s="626"/>
      <c r="H116" s="434"/>
      <c r="I116" s="628"/>
    </row>
    <row r="117" spans="2:9" x14ac:dyDescent="0.2">
      <c r="B117" s="636"/>
      <c r="C117" s="595"/>
      <c r="D117" s="628"/>
      <c r="E117" s="650"/>
      <c r="F117" s="732"/>
      <c r="G117" s="762" t="s">
        <v>70</v>
      </c>
      <c r="H117" s="762"/>
      <c r="I117" s="650">
        <f>SUM(I119:I121)</f>
        <v>0</v>
      </c>
    </row>
    <row r="118" spans="2:9" x14ac:dyDescent="0.2">
      <c r="B118" s="636"/>
      <c r="C118" s="595"/>
      <c r="D118" s="628"/>
      <c r="E118" s="653"/>
      <c r="F118" s="732"/>
      <c r="G118" s="649"/>
      <c r="H118" s="432"/>
      <c r="I118" s="628"/>
    </row>
    <row r="119" spans="2:9" x14ac:dyDescent="0.2">
      <c r="B119" s="636"/>
      <c r="C119" s="595"/>
      <c r="D119" s="628"/>
      <c r="E119" s="650"/>
      <c r="F119" s="732"/>
      <c r="G119" s="761" t="s">
        <v>33</v>
      </c>
      <c r="H119" s="761"/>
      <c r="I119" s="625">
        <v>0</v>
      </c>
    </row>
    <row r="120" spans="2:9" x14ac:dyDescent="0.2">
      <c r="B120" s="636"/>
      <c r="C120" s="595"/>
      <c r="D120" s="628"/>
      <c r="E120" s="595"/>
      <c r="F120" s="732"/>
      <c r="G120" s="761" t="s">
        <v>69</v>
      </c>
      <c r="H120" s="761"/>
      <c r="I120" s="625">
        <v>0</v>
      </c>
    </row>
    <row r="121" spans="2:9" x14ac:dyDescent="0.2">
      <c r="B121" s="636"/>
      <c r="C121" s="595"/>
      <c r="D121" s="628"/>
      <c r="E121" s="595"/>
      <c r="F121" s="732"/>
      <c r="G121" s="761" t="s">
        <v>68</v>
      </c>
      <c r="H121" s="761"/>
      <c r="I121" s="625">
        <v>0</v>
      </c>
    </row>
    <row r="122" spans="2:9" x14ac:dyDescent="0.2">
      <c r="B122" s="636"/>
      <c r="C122" s="595"/>
      <c r="D122" s="628"/>
      <c r="E122" s="595"/>
      <c r="F122" s="732"/>
      <c r="G122" s="649"/>
      <c r="H122" s="432"/>
      <c r="I122" s="628"/>
    </row>
    <row r="123" spans="2:9" x14ac:dyDescent="0.2">
      <c r="B123" s="636"/>
      <c r="C123" s="595"/>
      <c r="D123" s="628"/>
      <c r="E123" s="595"/>
      <c r="F123" s="732"/>
      <c r="G123" s="762" t="s">
        <v>67</v>
      </c>
      <c r="H123" s="762"/>
      <c r="I123" s="650">
        <f>SUM(I125:I129)</f>
        <v>1318737</v>
      </c>
    </row>
    <row r="124" spans="2:9" x14ac:dyDescent="0.2">
      <c r="B124" s="636"/>
      <c r="C124" s="595"/>
      <c r="D124" s="628"/>
      <c r="E124" s="595"/>
      <c r="F124" s="732"/>
      <c r="G124" s="626"/>
      <c r="H124" s="432"/>
      <c r="I124" s="654"/>
    </row>
    <row r="125" spans="2:9" x14ac:dyDescent="0.2">
      <c r="B125" s="636"/>
      <c r="C125" s="595"/>
      <c r="D125" s="628"/>
      <c r="E125" s="595"/>
      <c r="F125" s="732"/>
      <c r="G125" s="761" t="s">
        <v>66</v>
      </c>
      <c r="H125" s="761"/>
      <c r="I125" s="655">
        <f>'1.EA'!I137</f>
        <v>-553067</v>
      </c>
    </row>
    <row r="126" spans="2:9" x14ac:dyDescent="0.2">
      <c r="B126" s="636"/>
      <c r="C126" s="595"/>
      <c r="D126" s="628"/>
      <c r="E126" s="595"/>
      <c r="F126" s="732"/>
      <c r="G126" s="761" t="s">
        <v>65</v>
      </c>
      <c r="H126" s="761"/>
      <c r="I126" s="625">
        <v>780024</v>
      </c>
    </row>
    <row r="127" spans="2:9" x14ac:dyDescent="0.2">
      <c r="B127" s="636"/>
      <c r="C127" s="595"/>
      <c r="D127" s="628"/>
      <c r="E127" s="595"/>
      <c r="F127" s="732"/>
      <c r="G127" s="761" t="s">
        <v>64</v>
      </c>
      <c r="H127" s="761"/>
      <c r="I127" s="625">
        <v>0</v>
      </c>
    </row>
    <row r="128" spans="2:9" x14ac:dyDescent="0.2">
      <c r="B128" s="636"/>
      <c r="C128" s="595"/>
      <c r="D128" s="628"/>
      <c r="E128" s="595"/>
      <c r="F128" s="732"/>
      <c r="G128" s="761" t="s">
        <v>63</v>
      </c>
      <c r="H128" s="761"/>
      <c r="I128" s="625">
        <v>0</v>
      </c>
    </row>
    <row r="129" spans="2:9" x14ac:dyDescent="0.2">
      <c r="B129" s="636"/>
      <c r="C129" s="595"/>
      <c r="D129" s="628"/>
      <c r="E129" s="595"/>
      <c r="F129" s="732"/>
      <c r="G129" s="761" t="s">
        <v>62</v>
      </c>
      <c r="H129" s="761"/>
      <c r="I129" s="625">
        <v>1091780</v>
      </c>
    </row>
    <row r="130" spans="2:9" x14ac:dyDescent="0.2">
      <c r="B130" s="636"/>
      <c r="C130" s="595"/>
      <c r="D130" s="628"/>
      <c r="E130" s="595"/>
      <c r="F130" s="732"/>
      <c r="G130" s="649"/>
      <c r="H130" s="432"/>
      <c r="I130" s="628"/>
    </row>
    <row r="131" spans="2:9" x14ac:dyDescent="0.2">
      <c r="B131" s="636"/>
      <c r="C131" s="595"/>
      <c r="D131" s="628"/>
      <c r="E131" s="595"/>
      <c r="F131" s="732"/>
      <c r="G131" s="762" t="s">
        <v>61</v>
      </c>
      <c r="H131" s="762"/>
      <c r="I131" s="650">
        <f>SUM(I133:I134)</f>
        <v>0</v>
      </c>
    </row>
    <row r="132" spans="2:9" x14ac:dyDescent="0.2">
      <c r="B132" s="636"/>
      <c r="C132" s="595"/>
      <c r="D132" s="628"/>
      <c r="E132" s="595"/>
      <c r="F132" s="732"/>
      <c r="G132" s="649"/>
      <c r="H132" s="432"/>
      <c r="I132" s="628"/>
    </row>
    <row r="133" spans="2:9" x14ac:dyDescent="0.2">
      <c r="B133" s="636"/>
      <c r="C133" s="595"/>
      <c r="D133" s="628"/>
      <c r="E133" s="595"/>
      <c r="F133" s="732"/>
      <c r="G133" s="761" t="s">
        <v>60</v>
      </c>
      <c r="H133" s="761"/>
      <c r="I133" s="625">
        <v>0</v>
      </c>
    </row>
    <row r="134" spans="2:9" x14ac:dyDescent="0.2">
      <c r="B134" s="636"/>
      <c r="C134" s="595"/>
      <c r="D134" s="628"/>
      <c r="E134" s="595"/>
      <c r="F134" s="732"/>
      <c r="G134" s="761" t="s">
        <v>59</v>
      </c>
      <c r="H134" s="761"/>
      <c r="I134" s="625">
        <v>0</v>
      </c>
    </row>
    <row r="135" spans="2:9" x14ac:dyDescent="0.2">
      <c r="B135" s="636"/>
      <c r="C135" s="595"/>
      <c r="D135" s="628"/>
      <c r="E135" s="595"/>
      <c r="F135" s="732"/>
      <c r="G135" s="649"/>
      <c r="H135" s="632"/>
      <c r="I135" s="628"/>
    </row>
    <row r="136" spans="2:9" x14ac:dyDescent="0.2">
      <c r="B136" s="636"/>
      <c r="C136" s="595"/>
      <c r="D136" s="628"/>
      <c r="E136" s="595"/>
      <c r="F136" s="732"/>
      <c r="G136" s="762" t="s">
        <v>58</v>
      </c>
      <c r="H136" s="762"/>
      <c r="I136" s="650">
        <f>I117+I123+I131</f>
        <v>1318737</v>
      </c>
    </row>
    <row r="137" spans="2:9" x14ac:dyDescent="0.2">
      <c r="B137" s="636"/>
      <c r="C137" s="595"/>
      <c r="D137" s="628"/>
      <c r="E137" s="595"/>
      <c r="F137" s="732"/>
      <c r="G137" s="649"/>
      <c r="H137" s="432"/>
      <c r="I137" s="653"/>
    </row>
    <row r="138" spans="2:9" x14ac:dyDescent="0.2">
      <c r="B138" s="636"/>
      <c r="C138" s="595"/>
      <c r="D138" s="628"/>
      <c r="E138" s="595"/>
      <c r="F138" s="732"/>
      <c r="G138" s="762" t="s">
        <v>248</v>
      </c>
      <c r="H138" s="762"/>
      <c r="I138" s="650">
        <f>I113+I136</f>
        <v>1691307</v>
      </c>
    </row>
    <row r="139" spans="2:9" x14ac:dyDescent="0.2"/>
    <row r="140" spans="2:9" x14ac:dyDescent="0.2">
      <c r="I140" s="8" t="str">
        <f>IF(I138=D116,"","ERROR 2015")</f>
        <v>ERROR 2015</v>
      </c>
    </row>
    <row r="141" spans="2:9" x14ac:dyDescent="0.2"/>
    <row r="142" spans="2:9" x14ac:dyDescent="0.2"/>
    <row r="143" spans="2:9" x14ac:dyDescent="0.2"/>
    <row r="144" spans="2:9"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sheetData>
  <mergeCells count="123">
    <mergeCell ref="H39:I39"/>
    <mergeCell ref="H40:I40"/>
    <mergeCell ref="H41:I41"/>
    <mergeCell ref="B54:K54"/>
    <mergeCell ref="H50:I50"/>
    <mergeCell ref="H52:I52"/>
    <mergeCell ref="H42:I42"/>
    <mergeCell ref="H43:I43"/>
    <mergeCell ref="H44:I44"/>
    <mergeCell ref="H46:I46"/>
    <mergeCell ref="H47:I47"/>
    <mergeCell ref="H48:I48"/>
    <mergeCell ref="C29:D29"/>
    <mergeCell ref="H30:I30"/>
    <mergeCell ref="C31:D31"/>
    <mergeCell ref="H32:I32"/>
    <mergeCell ref="C33:D33"/>
    <mergeCell ref="H34:I34"/>
    <mergeCell ref="H35:I35"/>
    <mergeCell ref="H36:I36"/>
    <mergeCell ref="H37:I37"/>
    <mergeCell ref="C15:D15"/>
    <mergeCell ref="H15:I15"/>
    <mergeCell ref="H16:I16"/>
    <mergeCell ref="C17:D17"/>
    <mergeCell ref="H18:I18"/>
    <mergeCell ref="C19:D19"/>
    <mergeCell ref="H20:I20"/>
    <mergeCell ref="C20:D20"/>
    <mergeCell ref="H28:I28"/>
    <mergeCell ref="C21:D21"/>
    <mergeCell ref="H22:I22"/>
    <mergeCell ref="C22:D22"/>
    <mergeCell ref="H23:I23"/>
    <mergeCell ref="C23:D23"/>
    <mergeCell ref="H24:I24"/>
    <mergeCell ref="H21:I21"/>
    <mergeCell ref="C24:D24"/>
    <mergeCell ref="H25:I25"/>
    <mergeCell ref="C25:D25"/>
    <mergeCell ref="H26:I26"/>
    <mergeCell ref="C26:D26"/>
    <mergeCell ref="C27:D27"/>
    <mergeCell ref="C28:D28"/>
    <mergeCell ref="B3:L3"/>
    <mergeCell ref="C11:D11"/>
    <mergeCell ref="H11:I11"/>
    <mergeCell ref="C12:D12"/>
    <mergeCell ref="H12:I12"/>
    <mergeCell ref="C13:D13"/>
    <mergeCell ref="H13:I13"/>
    <mergeCell ref="C14:D14"/>
    <mergeCell ref="H14:I14"/>
    <mergeCell ref="C6:D6"/>
    <mergeCell ref="H6:I6"/>
    <mergeCell ref="C8:D8"/>
    <mergeCell ref="H8:I8"/>
    <mergeCell ref="C9:D9"/>
    <mergeCell ref="H9:I9"/>
    <mergeCell ref="C10:D10"/>
    <mergeCell ref="H10:I10"/>
    <mergeCell ref="B4:L4"/>
    <mergeCell ref="B91:C91"/>
    <mergeCell ref="G91:H91"/>
    <mergeCell ref="B92:C92"/>
    <mergeCell ref="G92:H92"/>
    <mergeCell ref="B93:C93"/>
    <mergeCell ref="G93:H93"/>
    <mergeCell ref="B83:C84"/>
    <mergeCell ref="G83:H84"/>
    <mergeCell ref="B87:C87"/>
    <mergeCell ref="G87:H87"/>
    <mergeCell ref="B89:C89"/>
    <mergeCell ref="G89:H89"/>
    <mergeCell ref="B97:C97"/>
    <mergeCell ref="G97:H97"/>
    <mergeCell ref="G98:H98"/>
    <mergeCell ref="B99:C99"/>
    <mergeCell ref="G100:H100"/>
    <mergeCell ref="B94:C94"/>
    <mergeCell ref="G94:H94"/>
    <mergeCell ref="B95:C95"/>
    <mergeCell ref="G95:H95"/>
    <mergeCell ref="B96:C96"/>
    <mergeCell ref="G96:H96"/>
    <mergeCell ref="B111:C111"/>
    <mergeCell ref="G111:H111"/>
    <mergeCell ref="B106:C106"/>
    <mergeCell ref="G106:H106"/>
    <mergeCell ref="B107:C107"/>
    <mergeCell ref="G107:H107"/>
    <mergeCell ref="B108:C108"/>
    <mergeCell ref="G108:H108"/>
    <mergeCell ref="B102:C102"/>
    <mergeCell ref="G102:H102"/>
    <mergeCell ref="B104:C104"/>
    <mergeCell ref="G104:H104"/>
    <mergeCell ref="B105:C105"/>
    <mergeCell ref="G105:H105"/>
    <mergeCell ref="B2:L2"/>
    <mergeCell ref="G131:H131"/>
    <mergeCell ref="G133:H133"/>
    <mergeCell ref="G134:H134"/>
    <mergeCell ref="G136:H136"/>
    <mergeCell ref="G138:H138"/>
    <mergeCell ref="G125:H125"/>
    <mergeCell ref="G126:H126"/>
    <mergeCell ref="G127:H127"/>
    <mergeCell ref="G128:H128"/>
    <mergeCell ref="G129:H129"/>
    <mergeCell ref="G117:H117"/>
    <mergeCell ref="G119:H119"/>
    <mergeCell ref="G120:H120"/>
    <mergeCell ref="G121:H121"/>
    <mergeCell ref="G123:H123"/>
    <mergeCell ref="B112:C112"/>
    <mergeCell ref="G113:H113"/>
    <mergeCell ref="B114:C114"/>
    <mergeCell ref="G115:H115"/>
    <mergeCell ref="B116:C116"/>
    <mergeCell ref="B109:C109"/>
    <mergeCell ref="G109:H109"/>
    <mergeCell ref="B110:C110"/>
  </mergeCells>
  <printOptions horizontalCentered="1" verticalCentered="1"/>
  <pageMargins left="0.31496062992125984" right="0.31496062992125984" top="0.35433070866141736" bottom="0.35433070866141736" header="0" footer="0"/>
  <pageSetup scale="57" orientation="landscape" r:id="rId1"/>
  <headerFooter>
    <oddHeader>&amp;C
&amp;G</oddHeader>
  </headerFooter>
  <ignoredErrors>
    <ignoredError sqref="J40:K40" unlockedFormula="1"/>
  </ignoredError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87"/>
  <sheetViews>
    <sheetView showGridLines="0" workbookViewId="0">
      <selection activeCell="E24" sqref="E24"/>
    </sheetView>
  </sheetViews>
  <sheetFormatPr baseColWidth="10" defaultColWidth="0" defaultRowHeight="15" zeroHeight="1" x14ac:dyDescent="0.25"/>
  <cols>
    <col min="1" max="1" width="5.7109375" style="1" customWidth="1"/>
    <col min="2" max="2" width="2.7109375" style="1" customWidth="1"/>
    <col min="3" max="3" width="11.42578125" style="1" customWidth="1"/>
    <col min="4" max="4" width="57.42578125" style="1" customWidth="1"/>
    <col min="5" max="6" width="21" style="1" customWidth="1"/>
    <col min="7" max="7" width="2.7109375" style="1" customWidth="1"/>
    <col min="8" max="8" width="2.7109375" style="113" customWidth="1"/>
    <col min="9" max="9" width="50.7109375" style="1" customWidth="1"/>
    <col min="10" max="16384" width="0" style="1" hidden="1"/>
  </cols>
  <sheetData>
    <row r="1" spans="2:9" ht="9" customHeight="1" x14ac:dyDescent="0.25">
      <c r="B1" s="18"/>
      <c r="C1" s="18"/>
      <c r="D1" s="23"/>
      <c r="E1" s="18"/>
      <c r="F1" s="18"/>
      <c r="G1" s="18"/>
      <c r="H1" s="18"/>
      <c r="I1" s="18"/>
    </row>
    <row r="2" spans="2:9" s="172" customFormat="1" ht="15.95" customHeight="1" x14ac:dyDescent="0.25">
      <c r="B2" s="800" t="str">
        <f>'1.EA'!B2:G2</f>
        <v>INSTITUTO VERACRUZANO DE DESARROLLO MUNICIPAL</v>
      </c>
      <c r="C2" s="801"/>
      <c r="D2" s="801"/>
      <c r="E2" s="801"/>
      <c r="F2" s="801"/>
      <c r="G2" s="802"/>
      <c r="H2" s="218"/>
      <c r="I2" s="44"/>
    </row>
    <row r="3" spans="2:9" s="172" customFormat="1" ht="15.95" customHeight="1" x14ac:dyDescent="0.25">
      <c r="B3" s="803" t="s">
        <v>480</v>
      </c>
      <c r="C3" s="804"/>
      <c r="D3" s="804"/>
      <c r="E3" s="804"/>
      <c r="F3" s="804"/>
      <c r="G3" s="805"/>
      <c r="H3" s="265"/>
      <c r="I3" s="44"/>
    </row>
    <row r="4" spans="2:9" s="172" customFormat="1" ht="15.95" customHeight="1" x14ac:dyDescent="0.25">
      <c r="B4" s="806" t="s">
        <v>506</v>
      </c>
      <c r="C4" s="807"/>
      <c r="D4" s="807"/>
      <c r="E4" s="807"/>
      <c r="F4" s="807"/>
      <c r="G4" s="808"/>
      <c r="H4" s="218"/>
      <c r="I4" s="44"/>
    </row>
    <row r="5" spans="2:9" s="172" customFormat="1" ht="5.0999999999999996" customHeight="1" x14ac:dyDescent="0.25">
      <c r="B5" s="44"/>
      <c r="C5" s="44"/>
      <c r="D5" s="44"/>
      <c r="E5" s="44"/>
      <c r="F5" s="44"/>
      <c r="G5" s="44"/>
      <c r="H5" s="44"/>
      <c r="I5" s="43"/>
    </row>
    <row r="6" spans="2:9" ht="20.25" customHeight="1" x14ac:dyDescent="0.25">
      <c r="B6" s="260"/>
      <c r="C6" s="777"/>
      <c r="D6" s="777"/>
      <c r="E6" s="259" t="s">
        <v>116</v>
      </c>
      <c r="F6" s="259" t="s">
        <v>115</v>
      </c>
      <c r="G6" s="261"/>
      <c r="H6" s="220"/>
      <c r="I6" s="70"/>
    </row>
    <row r="7" spans="2:9" ht="5.0999999999999996" customHeight="1" x14ac:dyDescent="0.25">
      <c r="B7" s="255"/>
      <c r="C7" s="256"/>
      <c r="D7" s="256"/>
      <c r="E7" s="257"/>
      <c r="F7" s="257"/>
      <c r="G7" s="258"/>
      <c r="H7" s="21"/>
      <c r="I7" s="18"/>
    </row>
    <row r="8" spans="2:9" x14ac:dyDescent="0.25">
      <c r="B8" s="27"/>
      <c r="C8" s="795" t="s">
        <v>113</v>
      </c>
      <c r="D8" s="795"/>
      <c r="E8" s="169">
        <f>E9+E18</f>
        <v>924068</v>
      </c>
      <c r="F8" s="169">
        <f>F9+F18</f>
        <v>702338</v>
      </c>
      <c r="G8" s="26"/>
      <c r="H8" s="23"/>
    </row>
    <row r="9" spans="2:9" x14ac:dyDescent="0.25">
      <c r="B9" s="24"/>
      <c r="C9" s="796" t="s">
        <v>111</v>
      </c>
      <c r="D9" s="796"/>
      <c r="E9" s="175">
        <f>SUM(E10:E16)</f>
        <v>0</v>
      </c>
      <c r="F9" s="175">
        <f>SUM(F10:F16)</f>
        <v>702338</v>
      </c>
      <c r="G9" s="26"/>
      <c r="H9" s="23"/>
    </row>
    <row r="10" spans="2:9" x14ac:dyDescent="0.25">
      <c r="B10" s="27"/>
      <c r="C10" s="797" t="s">
        <v>109</v>
      </c>
      <c r="D10" s="797"/>
      <c r="E10" s="170">
        <f>IF('2.ESF'!E9&lt;'2.ESF'!D91,'2.ESF'!D91-'2.ESF'!E9,0)</f>
        <v>0</v>
      </c>
      <c r="F10" s="170">
        <f>IF(E10&gt;0,0,'2.ESF'!E9-'2.ESF'!D91)</f>
        <v>86418</v>
      </c>
      <c r="G10" s="26"/>
      <c r="H10" s="23"/>
    </row>
    <row r="11" spans="2:9" x14ac:dyDescent="0.25">
      <c r="B11" s="27"/>
      <c r="C11" s="797" t="s">
        <v>107</v>
      </c>
      <c r="D11" s="797"/>
      <c r="E11" s="170">
        <f>IF('2.ESF'!E10&lt;'2.ESF'!D92,'2.ESF'!D92-'2.ESF'!E10,0)</f>
        <v>0</v>
      </c>
      <c r="F11" s="170">
        <f>IF(E11&gt;0,0,'2.ESF'!E10-'2.ESF'!D92)</f>
        <v>615920</v>
      </c>
      <c r="G11" s="26"/>
      <c r="H11" s="23"/>
    </row>
    <row r="12" spans="2:9" x14ac:dyDescent="0.25">
      <c r="B12" s="27"/>
      <c r="C12" s="797" t="s">
        <v>105</v>
      </c>
      <c r="D12" s="797"/>
      <c r="E12" s="170">
        <f>IF('2.ESF'!E11&lt;'2.ESF'!D93,'2.ESF'!D93-'2.ESF'!E11,0)</f>
        <v>0</v>
      </c>
      <c r="F12" s="170">
        <f>IF(E12&gt;0,0,'2.ESF'!E11-'2.ESF'!D93)</f>
        <v>0</v>
      </c>
      <c r="G12" s="26"/>
      <c r="H12" s="23"/>
    </row>
    <row r="13" spans="2:9" x14ac:dyDescent="0.25">
      <c r="B13" s="27"/>
      <c r="C13" s="797" t="s">
        <v>103</v>
      </c>
      <c r="D13" s="797"/>
      <c r="E13" s="170">
        <f>IF('2.ESF'!E12&lt;'2.ESF'!D94,'2.ESF'!D94-'2.ESF'!E12,0)</f>
        <v>0</v>
      </c>
      <c r="F13" s="170">
        <f>IF(E13&gt;0,0,'2.ESF'!E12-'2.ESF'!D94)</f>
        <v>0</v>
      </c>
      <c r="G13" s="26"/>
      <c r="H13" s="23"/>
    </row>
    <row r="14" spans="2:9" x14ac:dyDescent="0.25">
      <c r="B14" s="27"/>
      <c r="C14" s="797" t="s">
        <v>101</v>
      </c>
      <c r="D14" s="797"/>
      <c r="E14" s="170">
        <f>IF('2.ESF'!E13&lt;'2.ESF'!D95,'2.ESF'!D95-'2.ESF'!E13,0)</f>
        <v>0</v>
      </c>
      <c r="F14" s="170">
        <f>IF(E14&gt;0,0,'2.ESF'!E13-'2.ESF'!D95)</f>
        <v>0</v>
      </c>
      <c r="G14" s="26"/>
      <c r="H14" s="23"/>
    </row>
    <row r="15" spans="2:9" x14ac:dyDescent="0.25">
      <c r="B15" s="27"/>
      <c r="C15" s="797" t="s">
        <v>99</v>
      </c>
      <c r="D15" s="797"/>
      <c r="E15" s="170">
        <f>IF('2.ESF'!E14&lt;'2.ESF'!D96,'2.ESF'!D96-'2.ESF'!E14,0)</f>
        <v>0</v>
      </c>
      <c r="F15" s="170">
        <f>IF(E15&gt;0,0,'2.ESF'!E14-'2.ESF'!D96)</f>
        <v>0</v>
      </c>
      <c r="G15" s="26"/>
      <c r="H15" s="23"/>
    </row>
    <row r="16" spans="2:9" x14ac:dyDescent="0.25">
      <c r="B16" s="27"/>
      <c r="C16" s="797" t="s">
        <v>97</v>
      </c>
      <c r="D16" s="797"/>
      <c r="E16" s="170">
        <f>IF('2.ESF'!E15&lt;'2.ESF'!D97,'2.ESF'!D97-'2.ESF'!E15,0)</f>
        <v>0</v>
      </c>
      <c r="F16" s="170">
        <f>IF(E16&gt;0,0,'2.ESF'!E15-'2.ESF'!D97)</f>
        <v>0</v>
      </c>
      <c r="G16" s="26"/>
      <c r="H16" s="23"/>
    </row>
    <row r="17" spans="2:8" x14ac:dyDescent="0.25">
      <c r="B17" s="24"/>
      <c r="C17" s="28"/>
      <c r="D17" s="39"/>
      <c r="E17" s="170"/>
      <c r="F17" s="170"/>
      <c r="G17" s="26"/>
      <c r="H17" s="23"/>
    </row>
    <row r="18" spans="2:8" s="176" customFormat="1" x14ac:dyDescent="0.25">
      <c r="B18" s="31"/>
      <c r="C18" s="796" t="s">
        <v>92</v>
      </c>
      <c r="D18" s="796"/>
      <c r="E18" s="175">
        <f>SUM(E19:E27)</f>
        <v>924068</v>
      </c>
      <c r="F18" s="175">
        <f>SUM(F19:F27)</f>
        <v>0</v>
      </c>
      <c r="G18" s="35"/>
      <c r="H18" s="264"/>
    </row>
    <row r="19" spans="2:8" x14ac:dyDescent="0.25">
      <c r="B19" s="27"/>
      <c r="C19" s="797" t="s">
        <v>90</v>
      </c>
      <c r="D19" s="797"/>
      <c r="E19" s="170">
        <f>IF('2.ESF'!E20&lt;'2.ESF'!D104,'2.ESF'!D104-'2.ESF'!E20,0)</f>
        <v>0</v>
      </c>
      <c r="F19" s="170">
        <f>IF(E19&gt;0,0,'2.ESF'!E20-'2.ESF'!D104)</f>
        <v>0</v>
      </c>
      <c r="G19" s="26"/>
      <c r="H19" s="23"/>
    </row>
    <row r="20" spans="2:8" x14ac:dyDescent="0.25">
      <c r="B20" s="27"/>
      <c r="C20" s="797" t="s">
        <v>88</v>
      </c>
      <c r="D20" s="797"/>
      <c r="E20" s="170">
        <f>IF('2.ESF'!E21&lt;'2.ESF'!D105,'2.ESF'!D105-'2.ESF'!E21,0)</f>
        <v>0</v>
      </c>
      <c r="F20" s="170">
        <f>IF(E20&gt;0,0,'2.ESF'!E21-'2.ESF'!D105)</f>
        <v>0</v>
      </c>
      <c r="G20" s="26"/>
      <c r="H20" s="23"/>
    </row>
    <row r="21" spans="2:8" x14ac:dyDescent="0.25">
      <c r="B21" s="27"/>
      <c r="C21" s="797" t="s">
        <v>86</v>
      </c>
      <c r="D21" s="797"/>
      <c r="E21" s="170">
        <f>IF('2.ESF'!E22&lt;'2.ESF'!D106,'2.ESF'!D106-'2.ESF'!E22,0)</f>
        <v>0</v>
      </c>
      <c r="F21" s="170">
        <f>IF(E21&gt;0,0,'2.ESF'!E22-'2.ESF'!D106)</f>
        <v>0</v>
      </c>
      <c r="G21" s="26"/>
      <c r="H21" s="23"/>
    </row>
    <row r="22" spans="2:8" x14ac:dyDescent="0.25">
      <c r="B22" s="27"/>
      <c r="C22" s="797" t="s">
        <v>84</v>
      </c>
      <c r="D22" s="797"/>
      <c r="E22" s="170">
        <f>IF('2.ESF'!E23&lt;'2.ESF'!D107,'2.ESF'!D107-'2.ESF'!E23,0)</f>
        <v>403359</v>
      </c>
      <c r="F22" s="170">
        <f>IF(E22&gt;0,0,'2.ESF'!E23-'2.ESF'!D107)</f>
        <v>0</v>
      </c>
      <c r="G22" s="26"/>
      <c r="H22" s="23"/>
    </row>
    <row r="23" spans="2:8" x14ac:dyDescent="0.25">
      <c r="B23" s="27"/>
      <c r="C23" s="797" t="s">
        <v>82</v>
      </c>
      <c r="D23" s="797"/>
      <c r="E23" s="170">
        <f>IF('2.ESF'!E24&lt;'2.ESF'!D108,'2.ESF'!D108-'2.ESF'!E24,0)</f>
        <v>0</v>
      </c>
      <c r="F23" s="170">
        <f>IF(E23&gt;0,0,'2.ESF'!E24-'2.ESF'!D108)</f>
        <v>0</v>
      </c>
      <c r="G23" s="26"/>
      <c r="H23" s="23"/>
    </row>
    <row r="24" spans="2:8" x14ac:dyDescent="0.25">
      <c r="B24" s="27"/>
      <c r="C24" s="797" t="s">
        <v>80</v>
      </c>
      <c r="D24" s="797"/>
      <c r="E24" s="170">
        <f>IF('2.ESF'!E25&lt;'2.ESF'!D109,'2.ESF'!D109-'2.ESF'!E25,0)</f>
        <v>520709</v>
      </c>
      <c r="F24" s="170">
        <f>IF(E24&gt;0,0,'2.ESF'!E25-'2.ESF'!D109)</f>
        <v>0</v>
      </c>
      <c r="G24" s="26"/>
      <c r="H24" s="23"/>
    </row>
    <row r="25" spans="2:8" x14ac:dyDescent="0.25">
      <c r="B25" s="27"/>
      <c r="C25" s="797" t="s">
        <v>78</v>
      </c>
      <c r="D25" s="797"/>
      <c r="E25" s="170">
        <f>IF('2.ESF'!E26&lt;'2.ESF'!D110,'2.ESF'!D110-'2.ESF'!E26,0)</f>
        <v>0</v>
      </c>
      <c r="F25" s="170">
        <f>IF(E25&gt;0,0,'2.ESF'!E26-'2.ESF'!D110)</f>
        <v>0</v>
      </c>
      <c r="G25" s="26"/>
      <c r="H25" s="23"/>
    </row>
    <row r="26" spans="2:8" x14ac:dyDescent="0.25">
      <c r="B26" s="27"/>
      <c r="C26" s="797" t="s">
        <v>77</v>
      </c>
      <c r="D26" s="797"/>
      <c r="E26" s="170">
        <f>IF('2.ESF'!E27&lt;'2.ESF'!D111,'2.ESF'!D111-'2.ESF'!E27,0)</f>
        <v>0</v>
      </c>
      <c r="F26" s="170">
        <f>IF(E26&gt;0,0,'2.ESF'!E27-'2.ESF'!D111)</f>
        <v>0</v>
      </c>
      <c r="G26" s="26"/>
      <c r="H26" s="23"/>
    </row>
    <row r="27" spans="2:8" x14ac:dyDescent="0.25">
      <c r="B27" s="27"/>
      <c r="C27" s="797" t="s">
        <v>75</v>
      </c>
      <c r="D27" s="797"/>
      <c r="E27" s="170">
        <f>IF('2.ESF'!E28&lt;'2.ESF'!D112,'2.ESF'!D112-'2.ESF'!E28,0)</f>
        <v>0</v>
      </c>
      <c r="F27" s="170">
        <f>IF(E27&gt;0,0,'2.ESF'!E28-'2.ESF'!D112)</f>
        <v>0</v>
      </c>
      <c r="G27" s="26"/>
      <c r="H27" s="23"/>
    </row>
    <row r="28" spans="2:8" x14ac:dyDescent="0.25">
      <c r="B28" s="24"/>
      <c r="C28" s="28"/>
      <c r="D28" s="39"/>
      <c r="E28" s="170"/>
      <c r="F28" s="170"/>
      <c r="G28" s="26"/>
      <c r="H28" s="23"/>
    </row>
    <row r="29" spans="2:8" x14ac:dyDescent="0.25">
      <c r="B29" s="27"/>
      <c r="C29" s="795" t="s">
        <v>112</v>
      </c>
      <c r="D29" s="795"/>
      <c r="E29" s="169">
        <f>E30+E40</f>
        <v>410073</v>
      </c>
      <c r="F29" s="169">
        <f>F30+F40</f>
        <v>186473</v>
      </c>
      <c r="G29" s="26"/>
      <c r="H29" s="23"/>
    </row>
    <row r="30" spans="2:8" s="176" customFormat="1" x14ac:dyDescent="0.25">
      <c r="B30" s="177"/>
      <c r="C30" s="796" t="s">
        <v>110</v>
      </c>
      <c r="D30" s="796"/>
      <c r="E30" s="175">
        <f>SUM(E31:E38)</f>
        <v>410073</v>
      </c>
      <c r="F30" s="175">
        <f>SUM(F31:F38)</f>
        <v>0</v>
      </c>
      <c r="G30" s="35"/>
      <c r="H30" s="264"/>
    </row>
    <row r="31" spans="2:8" x14ac:dyDescent="0.25">
      <c r="B31" s="27"/>
      <c r="C31" s="797" t="s">
        <v>108</v>
      </c>
      <c r="D31" s="797"/>
      <c r="E31" s="170">
        <f>IF('2.ESF'!J9&gt;'2.ESF'!I91,'2.ESF'!J9-'2.ESF'!I91,0)</f>
        <v>406609</v>
      </c>
      <c r="F31" s="170">
        <f>IF(E31&gt;0,0,'2.ESF'!I91-'2.ESF'!J9)</f>
        <v>0</v>
      </c>
      <c r="G31" s="26"/>
      <c r="H31" s="23"/>
    </row>
    <row r="32" spans="2:8" x14ac:dyDescent="0.25">
      <c r="B32" s="27"/>
      <c r="C32" s="797" t="s">
        <v>106</v>
      </c>
      <c r="D32" s="797"/>
      <c r="E32" s="170">
        <f>IF('2.ESF'!J10&gt;'2.ESF'!I92,'2.ESF'!J10-'2.ESF'!I92,0)</f>
        <v>0</v>
      </c>
      <c r="F32" s="170">
        <f>IF(E32&gt;0,0,'2.ESF'!I92-'2.ESF'!J10)</f>
        <v>0</v>
      </c>
      <c r="G32" s="26"/>
      <c r="H32" s="23"/>
    </row>
    <row r="33" spans="2:9" x14ac:dyDescent="0.25">
      <c r="B33" s="27"/>
      <c r="C33" s="797" t="s">
        <v>104</v>
      </c>
      <c r="D33" s="797"/>
      <c r="E33" s="170">
        <f>IF('2.ESF'!J11&gt;'2.ESF'!I93,'2.ESF'!J11-'2.ESF'!I93,0)</f>
        <v>0</v>
      </c>
      <c r="F33" s="170">
        <f>IF(E33&gt;0,0,'2.ESF'!I93-'2.ESF'!J11)</f>
        <v>0</v>
      </c>
      <c r="G33" s="26"/>
      <c r="H33" s="23"/>
    </row>
    <row r="34" spans="2:9" x14ac:dyDescent="0.25">
      <c r="B34" s="27"/>
      <c r="C34" s="797" t="s">
        <v>102</v>
      </c>
      <c r="D34" s="797"/>
      <c r="E34" s="170">
        <f>IF('2.ESF'!J12&gt;'2.ESF'!I94,'2.ESF'!J12-'2.ESF'!I94,0)</f>
        <v>0</v>
      </c>
      <c r="F34" s="170">
        <f>IF(E34&gt;0,0,'2.ESF'!I94-'2.ESF'!J12)</f>
        <v>0</v>
      </c>
      <c r="G34" s="26"/>
      <c r="H34" s="23"/>
      <c r="I34" s="28"/>
    </row>
    <row r="35" spans="2:9" x14ac:dyDescent="0.25">
      <c r="B35" s="27"/>
      <c r="C35" s="797" t="s">
        <v>100</v>
      </c>
      <c r="D35" s="797"/>
      <c r="E35" s="170">
        <f>IF('2.ESF'!J13&gt;'2.ESF'!I95,'2.ESF'!J13-'2.ESF'!I95,0)</f>
        <v>0</v>
      </c>
      <c r="F35" s="170">
        <f>IF(E35&gt;0,0,'2.ESF'!I95-'2.ESF'!J13)</f>
        <v>0</v>
      </c>
      <c r="G35" s="26"/>
      <c r="H35" s="23"/>
    </row>
    <row r="36" spans="2:9" x14ac:dyDescent="0.25">
      <c r="B36" s="27"/>
      <c r="C36" s="797" t="s">
        <v>98</v>
      </c>
      <c r="D36" s="797"/>
      <c r="E36" s="170">
        <f>IF('2.ESF'!J14&gt;'2.ESF'!I96,'2.ESF'!J14-'2.ESF'!I96,0)</f>
        <v>0</v>
      </c>
      <c r="F36" s="170">
        <f>IF(E36&gt;0,0,'2.ESF'!I96-'2.ESF'!J14)</f>
        <v>0</v>
      </c>
      <c r="G36" s="26"/>
      <c r="H36" s="23"/>
    </row>
    <row r="37" spans="2:9" x14ac:dyDescent="0.25">
      <c r="B37" s="27"/>
      <c r="C37" s="797" t="s">
        <v>96</v>
      </c>
      <c r="D37" s="797"/>
      <c r="E37" s="170">
        <f>IF('2.ESF'!J15&gt;'2.ESF'!I97,'2.ESF'!J15-'2.ESF'!I97,0)</f>
        <v>0</v>
      </c>
      <c r="F37" s="170">
        <f>IF(E37&gt;0,0,'2.ESF'!I97-'2.ESF'!J15)</f>
        <v>0</v>
      </c>
      <c r="G37" s="26"/>
      <c r="H37" s="23"/>
    </row>
    <row r="38" spans="2:9" x14ac:dyDescent="0.25">
      <c r="B38" s="27"/>
      <c r="C38" s="797" t="s">
        <v>95</v>
      </c>
      <c r="D38" s="797"/>
      <c r="E38" s="170">
        <f>IF('2.ESF'!J16&gt;'2.ESF'!I98,'2.ESF'!J16-'2.ESF'!I98,0)</f>
        <v>3464</v>
      </c>
      <c r="F38" s="170">
        <f>IF(E38&gt;0,0,'2.ESF'!I98-'2.ESF'!J16)</f>
        <v>0</v>
      </c>
      <c r="G38" s="26"/>
      <c r="H38" s="23"/>
    </row>
    <row r="39" spans="2:9" x14ac:dyDescent="0.25">
      <c r="B39" s="24"/>
      <c r="C39" s="18"/>
      <c r="D39" s="18"/>
      <c r="E39" s="170"/>
      <c r="F39" s="170"/>
      <c r="G39" s="26"/>
      <c r="H39" s="23"/>
    </row>
    <row r="40" spans="2:9" x14ac:dyDescent="0.25">
      <c r="B40" s="27"/>
      <c r="C40" s="796" t="s">
        <v>91</v>
      </c>
      <c r="D40" s="796"/>
      <c r="E40" s="325">
        <f>SUM(E41:E46)</f>
        <v>0</v>
      </c>
      <c r="F40" s="325">
        <f>SUM(F41:F46)</f>
        <v>186473</v>
      </c>
      <c r="G40" s="26"/>
      <c r="H40" s="23"/>
    </row>
    <row r="41" spans="2:9" x14ac:dyDescent="0.25">
      <c r="B41" s="27"/>
      <c r="C41" s="797" t="s">
        <v>89</v>
      </c>
      <c r="D41" s="797"/>
      <c r="E41" s="170">
        <f>IF('2.ESF'!J21&gt;'2.ESF'!I104,'2.ESF'!J21-'2.ESF'!I104,0)</f>
        <v>0</v>
      </c>
      <c r="F41" s="170">
        <f>IF(E41&gt;0,0,'2.ESF'!I104-'2.ESF'!J21)</f>
        <v>186473</v>
      </c>
      <c r="G41" s="26"/>
      <c r="H41" s="23"/>
    </row>
    <row r="42" spans="2:9" x14ac:dyDescent="0.25">
      <c r="B42" s="27"/>
      <c r="C42" s="797" t="s">
        <v>87</v>
      </c>
      <c r="D42" s="797"/>
      <c r="E42" s="170">
        <f>IF('2.ESF'!J22&gt;'2.ESF'!I105,'2.ESF'!J22-'2.ESF'!I105,0)</f>
        <v>0</v>
      </c>
      <c r="F42" s="170">
        <f>IF(E42&gt;0,0,'2.ESF'!I105-'2.ESF'!J22)</f>
        <v>0</v>
      </c>
      <c r="G42" s="26"/>
      <c r="H42" s="23"/>
    </row>
    <row r="43" spans="2:9" x14ac:dyDescent="0.25">
      <c r="B43" s="27"/>
      <c r="C43" s="797" t="s">
        <v>85</v>
      </c>
      <c r="D43" s="797"/>
      <c r="E43" s="170">
        <f>IF('2.ESF'!J23&gt;'2.ESF'!I106,'2.ESF'!J23-'2.ESF'!I106,0)</f>
        <v>0</v>
      </c>
      <c r="F43" s="170">
        <f>IF(E43&gt;0,0,'2.ESF'!I106-'2.ESF'!J23)</f>
        <v>0</v>
      </c>
      <c r="G43" s="26"/>
      <c r="H43" s="23"/>
    </row>
    <row r="44" spans="2:9" x14ac:dyDescent="0.25">
      <c r="B44" s="27"/>
      <c r="C44" s="797" t="s">
        <v>83</v>
      </c>
      <c r="D44" s="797"/>
      <c r="E44" s="170">
        <f>IF('2.ESF'!J24&gt;'2.ESF'!I107,'2.ESF'!J24-'2.ESF'!I107,0)</f>
        <v>0</v>
      </c>
      <c r="F44" s="170">
        <f>IF(E44&gt;0,0,'2.ESF'!I107-'2.ESF'!J24)</f>
        <v>0</v>
      </c>
      <c r="G44" s="26"/>
      <c r="H44" s="23"/>
    </row>
    <row r="45" spans="2:9" x14ac:dyDescent="0.25">
      <c r="B45" s="27"/>
      <c r="C45" s="797" t="s">
        <v>81</v>
      </c>
      <c r="D45" s="797"/>
      <c r="E45" s="170">
        <f>IF('2.ESF'!J25&gt;'2.ESF'!I108,'2.ESF'!J25-'2.ESF'!I108,0)</f>
        <v>0</v>
      </c>
      <c r="F45" s="170">
        <f>IF(E45&gt;0,0,'2.ESF'!I108-'2.ESF'!J25)</f>
        <v>0</v>
      </c>
      <c r="G45" s="26"/>
      <c r="H45" s="23"/>
    </row>
    <row r="46" spans="2:9" x14ac:dyDescent="0.25">
      <c r="B46" s="27"/>
      <c r="C46" s="797" t="s">
        <v>79</v>
      </c>
      <c r="D46" s="797"/>
      <c r="E46" s="170">
        <f>IF('2.ESF'!J26&gt;'2.ESF'!I109,'2.ESF'!J26-'2.ESF'!I109,0)</f>
        <v>0</v>
      </c>
      <c r="F46" s="170">
        <f>IF(E46&gt;0,0,'2.ESF'!I109-'2.ESF'!J26)</f>
        <v>0</v>
      </c>
      <c r="G46" s="26"/>
      <c r="H46" s="23"/>
    </row>
    <row r="47" spans="2:9" x14ac:dyDescent="0.25">
      <c r="B47" s="27"/>
      <c r="C47" s="173"/>
      <c r="D47" s="173"/>
      <c r="E47" s="170"/>
      <c r="F47" s="170"/>
      <c r="G47" s="26"/>
      <c r="H47" s="23"/>
    </row>
    <row r="48" spans="2:9" x14ac:dyDescent="0.25">
      <c r="B48" s="27"/>
      <c r="C48" s="795" t="s">
        <v>72</v>
      </c>
      <c r="D48" s="795"/>
      <c r="E48" s="169">
        <f>E49+E54+E61</f>
        <v>636598</v>
      </c>
      <c r="F48" s="169">
        <f>F49+F54+F61</f>
        <v>1081927</v>
      </c>
      <c r="G48" s="26"/>
      <c r="H48" s="23"/>
    </row>
    <row r="49" spans="2:9" s="176" customFormat="1" x14ac:dyDescent="0.25">
      <c r="B49" s="177"/>
      <c r="C49" s="796" t="s">
        <v>70</v>
      </c>
      <c r="D49" s="796"/>
      <c r="E49" s="175">
        <f>SUM(E50:E52)</f>
        <v>0</v>
      </c>
      <c r="F49" s="175">
        <f>SUM(F50:F52)</f>
        <v>0</v>
      </c>
      <c r="G49" s="35"/>
      <c r="H49" s="264"/>
    </row>
    <row r="50" spans="2:9" x14ac:dyDescent="0.25">
      <c r="B50" s="27"/>
      <c r="C50" s="797" t="s">
        <v>33</v>
      </c>
      <c r="D50" s="797"/>
      <c r="E50" s="170">
        <f>IF('2.ESF'!J35&gt;'2.ESF'!I119,'2.ESF'!J35-'2.ESF'!I119,0)</f>
        <v>0</v>
      </c>
      <c r="F50" s="170">
        <f>IF(E50&gt;0,0,'2.ESF'!I119-'2.ESF'!J35)</f>
        <v>0</v>
      </c>
      <c r="G50" s="26"/>
      <c r="H50" s="23"/>
    </row>
    <row r="51" spans="2:9" x14ac:dyDescent="0.25">
      <c r="B51" s="27"/>
      <c r="C51" s="797" t="s">
        <v>69</v>
      </c>
      <c r="D51" s="797"/>
      <c r="E51" s="170">
        <f>IF('2.ESF'!J36&gt;'2.ESF'!I120,'2.ESF'!J36-'2.ESF'!I120,0)</f>
        <v>0</v>
      </c>
      <c r="F51" s="170">
        <f>IF(E51&gt;0,0,'2.ESF'!I120-'2.ESF'!J36)</f>
        <v>0</v>
      </c>
      <c r="G51" s="26"/>
      <c r="H51" s="23"/>
    </row>
    <row r="52" spans="2:9" x14ac:dyDescent="0.25">
      <c r="B52" s="27"/>
      <c r="C52" s="797" t="s">
        <v>68</v>
      </c>
      <c r="D52" s="797"/>
      <c r="E52" s="170">
        <f>IF('2.ESF'!J37&gt;'2.ESF'!I121,'2.ESF'!J37-'2.ESF'!I121,0)</f>
        <v>0</v>
      </c>
      <c r="F52" s="170">
        <f>IF(E52&gt;0,0,'2.ESF'!I121-'2.ESF'!J37)</f>
        <v>0</v>
      </c>
      <c r="G52" s="26"/>
      <c r="H52" s="23"/>
    </row>
    <row r="53" spans="2:9" x14ac:dyDescent="0.25">
      <c r="B53" s="27"/>
      <c r="C53" s="28"/>
      <c r="D53" s="28"/>
      <c r="E53" s="170"/>
      <c r="F53" s="170"/>
      <c r="G53" s="26"/>
      <c r="H53" s="23"/>
    </row>
    <row r="54" spans="2:9" s="176" customFormat="1" x14ac:dyDescent="0.25">
      <c r="B54" s="177"/>
      <c r="C54" s="796" t="s">
        <v>67</v>
      </c>
      <c r="D54" s="796"/>
      <c r="E54" s="175">
        <f>SUM(E55:E59)</f>
        <v>636598</v>
      </c>
      <c r="F54" s="175">
        <f>SUM(F55:F59)</f>
        <v>1081927</v>
      </c>
      <c r="G54" s="35"/>
      <c r="H54" s="264"/>
    </row>
    <row r="55" spans="2:9" x14ac:dyDescent="0.25">
      <c r="B55" s="27"/>
      <c r="C55" s="797" t="s">
        <v>66</v>
      </c>
      <c r="D55" s="797"/>
      <c r="E55" s="170">
        <f>IF('2.ESF'!J40&gt;'2.ESF'!I125,'2.ESF'!J40-'2.ESF'!I125,0)</f>
        <v>636598</v>
      </c>
      <c r="F55" s="170">
        <f>IF(E55&gt;0,0,'2.ESF'!I125-'2.ESF'!J40)</f>
        <v>0</v>
      </c>
      <c r="G55" s="26"/>
      <c r="H55" s="23"/>
    </row>
    <row r="56" spans="2:9" x14ac:dyDescent="0.25">
      <c r="B56" s="27"/>
      <c r="C56" s="797" t="s">
        <v>65</v>
      </c>
      <c r="D56" s="797"/>
      <c r="E56" s="170">
        <f>IF('2.ESF'!J41&gt;'2.ESF'!I126,'2.ESF'!J41-'2.ESF'!I126,0)</f>
        <v>0</v>
      </c>
      <c r="F56" s="170">
        <f>IF(E56&gt;0,0,'2.ESF'!I126-'2.ESF'!J41)</f>
        <v>171712</v>
      </c>
      <c r="G56" s="26"/>
      <c r="H56" s="23"/>
    </row>
    <row r="57" spans="2:9" x14ac:dyDescent="0.25">
      <c r="B57" s="27"/>
      <c r="C57" s="797" t="s">
        <v>64</v>
      </c>
      <c r="D57" s="797"/>
      <c r="E57" s="170">
        <f>IF('2.ESF'!J42&gt;'2.ESF'!I127,'2.ESF'!J42-'2.ESF'!I127,0)</f>
        <v>0</v>
      </c>
      <c r="F57" s="170">
        <f>IF(E57&gt;0,0,'2.ESF'!I127-'2.ESF'!J42)</f>
        <v>0</v>
      </c>
      <c r="G57" s="26"/>
      <c r="H57" s="23"/>
    </row>
    <row r="58" spans="2:9" x14ac:dyDescent="0.25">
      <c r="B58" s="27"/>
      <c r="C58" s="797" t="s">
        <v>63</v>
      </c>
      <c r="D58" s="797"/>
      <c r="E58" s="170">
        <f>IF('2.ESF'!J43&gt;'2.ESF'!I128,'2.ESF'!J43-'2.ESF'!I128,0)</f>
        <v>0</v>
      </c>
      <c r="F58" s="170">
        <f>IF(E58&gt;0,0,'2.ESF'!I128-'2.ESF'!J43)</f>
        <v>0</v>
      </c>
      <c r="G58" s="26"/>
      <c r="H58" s="23"/>
    </row>
    <row r="59" spans="2:9" x14ac:dyDescent="0.25">
      <c r="B59" s="27"/>
      <c r="C59" s="797" t="s">
        <v>62</v>
      </c>
      <c r="D59" s="797"/>
      <c r="E59" s="170">
        <f>IF('2.ESF'!J44&gt;'2.ESF'!I129,'2.ESF'!J44-'2.ESF'!I129,0)</f>
        <v>0</v>
      </c>
      <c r="F59" s="170">
        <f>IF(E59&gt;0,0,'2.ESF'!I129-'2.ESF'!J44)</f>
        <v>910215</v>
      </c>
      <c r="G59" s="26"/>
      <c r="H59" s="23"/>
    </row>
    <row r="60" spans="2:9" x14ac:dyDescent="0.25">
      <c r="B60" s="27"/>
      <c r="C60" s="28"/>
      <c r="D60" s="28"/>
      <c r="E60" s="170"/>
      <c r="F60" s="170"/>
      <c r="G60" s="26"/>
      <c r="H60" s="23"/>
    </row>
    <row r="61" spans="2:9" x14ac:dyDescent="0.25">
      <c r="B61" s="24"/>
      <c r="C61" s="796" t="s">
        <v>114</v>
      </c>
      <c r="D61" s="796"/>
      <c r="E61" s="169">
        <f>SUM(E62:E63)</f>
        <v>0</v>
      </c>
      <c r="F61" s="169">
        <f>SUM(F62:F63)</f>
        <v>0</v>
      </c>
      <c r="G61" s="26"/>
      <c r="H61" s="23"/>
    </row>
    <row r="62" spans="2:9" x14ac:dyDescent="0.25">
      <c r="B62" s="27"/>
      <c r="C62" s="797" t="s">
        <v>60</v>
      </c>
      <c r="D62" s="797"/>
      <c r="E62" s="170">
        <f>IF('2.ESF'!J47&gt;'2.ESF'!I133,'2.ESF'!J47-'2.ESF'!I133,0)</f>
        <v>0</v>
      </c>
      <c r="F62" s="170">
        <f>IF(E62&gt;0,0,'2.ESF'!I133-'2.ESF'!J47)</f>
        <v>0</v>
      </c>
      <c r="G62" s="26"/>
      <c r="H62" s="23"/>
    </row>
    <row r="63" spans="2:9" x14ac:dyDescent="0.25">
      <c r="B63" s="171"/>
      <c r="C63" s="799" t="s">
        <v>59</v>
      </c>
      <c r="D63" s="799"/>
      <c r="E63" s="170">
        <f>IF('2.ESF'!J48&gt;'2.ESF'!I134,'2.ESF'!J48-'2.ESF'!I134,0)</f>
        <v>0</v>
      </c>
      <c r="F63" s="170">
        <f>IF(E63&gt;0,0,'2.ESF'!I134-'2.ESF'!J48)</f>
        <v>0</v>
      </c>
      <c r="G63" s="174"/>
      <c r="H63" s="23"/>
    </row>
    <row r="64" spans="2:9" x14ac:dyDescent="0.25">
      <c r="B64" s="798" t="s">
        <v>180</v>
      </c>
      <c r="C64" s="798"/>
      <c r="D64" s="798"/>
      <c r="E64" s="798"/>
      <c r="F64" s="798"/>
      <c r="G64" s="798"/>
      <c r="H64" s="217"/>
      <c r="I64" s="17"/>
    </row>
    <row r="65" spans="2:9" x14ac:dyDescent="0.25">
      <c r="B65" s="14"/>
      <c r="C65" s="29"/>
      <c r="D65" s="36"/>
      <c r="E65" s="37"/>
      <c r="F65" s="37"/>
      <c r="G65" s="14"/>
      <c r="H65" s="111"/>
      <c r="I65" s="38"/>
    </row>
    <row r="66" spans="2:9" x14ac:dyDescent="0.25"/>
    <row r="67" spans="2:9" x14ac:dyDescent="0.25"/>
    <row r="68" spans="2:9" x14ac:dyDescent="0.25"/>
    <row r="69" spans="2:9" x14ac:dyDescent="0.25"/>
    <row r="70" spans="2:9" x14ac:dyDescent="0.25"/>
    <row r="71" spans="2:9" x14ac:dyDescent="0.25"/>
    <row r="72" spans="2:9" x14ac:dyDescent="0.25"/>
    <row r="73" spans="2:9" x14ac:dyDescent="0.25"/>
    <row r="74" spans="2:9" x14ac:dyDescent="0.25"/>
    <row r="75" spans="2:9" x14ac:dyDescent="0.25"/>
    <row r="76" spans="2:9" x14ac:dyDescent="0.25"/>
    <row r="77" spans="2:9" x14ac:dyDescent="0.25"/>
    <row r="78" spans="2:9" x14ac:dyDescent="0.25"/>
    <row r="79" spans="2:9" x14ac:dyDescent="0.25"/>
    <row r="80" spans="2:9" x14ac:dyDescent="0.25"/>
    <row r="81" x14ac:dyDescent="0.25"/>
    <row r="82" x14ac:dyDescent="0.25"/>
    <row r="83" x14ac:dyDescent="0.25"/>
    <row r="84" x14ac:dyDescent="0.25"/>
    <row r="85" x14ac:dyDescent="0.25"/>
    <row r="86" x14ac:dyDescent="0.25"/>
    <row r="87" x14ac:dyDescent="0.25"/>
  </sheetData>
  <mergeCells count="55">
    <mergeCell ref="B64:G64"/>
    <mergeCell ref="C63:D63"/>
    <mergeCell ref="B2:G2"/>
    <mergeCell ref="B3:G3"/>
    <mergeCell ref="B4:G4"/>
    <mergeCell ref="C56:D56"/>
    <mergeCell ref="C57:D57"/>
    <mergeCell ref="C58:D58"/>
    <mergeCell ref="C59:D59"/>
    <mergeCell ref="C61:D61"/>
    <mergeCell ref="C62:D62"/>
    <mergeCell ref="C49:D49"/>
    <mergeCell ref="C50:D50"/>
    <mergeCell ref="C51:D51"/>
    <mergeCell ref="C52:D52"/>
    <mergeCell ref="C54:D54"/>
    <mergeCell ref="C55:D55"/>
    <mergeCell ref="C48:D48"/>
    <mergeCell ref="C21:D21"/>
    <mergeCell ref="C42:D42"/>
    <mergeCell ref="C22:D22"/>
    <mergeCell ref="C43:D43"/>
    <mergeCell ref="C23:D23"/>
    <mergeCell ref="C44:D44"/>
    <mergeCell ref="C38:D38"/>
    <mergeCell ref="C37:D37"/>
    <mergeCell ref="C24:D24"/>
    <mergeCell ref="C45:D45"/>
    <mergeCell ref="C25:D25"/>
    <mergeCell ref="C46:D46"/>
    <mergeCell ref="C26:D26"/>
    <mergeCell ref="C27:D27"/>
    <mergeCell ref="C32:D32"/>
    <mergeCell ref="C12:D12"/>
    <mergeCell ref="C33:D33"/>
    <mergeCell ref="C13:D13"/>
    <mergeCell ref="C41:D41"/>
    <mergeCell ref="C14:D14"/>
    <mergeCell ref="C35:D35"/>
    <mergeCell ref="C15:D15"/>
    <mergeCell ref="C36:D36"/>
    <mergeCell ref="C16:D16"/>
    <mergeCell ref="C34:D34"/>
    <mergeCell ref="C18:D18"/>
    <mergeCell ref="C40:D40"/>
    <mergeCell ref="C19:D19"/>
    <mergeCell ref="C20:D20"/>
    <mergeCell ref="C31:D31"/>
    <mergeCell ref="C6:D6"/>
    <mergeCell ref="C8:D8"/>
    <mergeCell ref="C29:D29"/>
    <mergeCell ref="C9:D9"/>
    <mergeCell ref="C30:D30"/>
    <mergeCell ref="C10:D10"/>
    <mergeCell ref="C11:D11"/>
  </mergeCells>
  <printOptions horizontalCentered="1" verticalCentered="1"/>
  <pageMargins left="0.31496062992125984" right="0.31496062992125984" top="0.35433070866141736" bottom="0.35433070866141736" header="0" footer="0"/>
  <pageSetup scale="55" orientation="landscape" r:id="rId1"/>
  <ignoredErrors>
    <ignoredError sqref="E10:F16 E19:F21 E22:E27 F22:F27 E31:E38 F31:F38 E40:E41 E42:E45 F40:F63 E46:E63"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7"/>
  <sheetViews>
    <sheetView showGridLines="0" zoomScale="82" zoomScaleNormal="82" workbookViewId="0">
      <selection activeCell="I19" sqref="I19"/>
    </sheetView>
  </sheetViews>
  <sheetFormatPr baseColWidth="10" defaultColWidth="0" defaultRowHeight="15" zeroHeight="1" x14ac:dyDescent="0.25"/>
  <cols>
    <col min="1" max="1" width="8.85546875" style="1" customWidth="1"/>
    <col min="2" max="2" width="2.7109375" style="1" customWidth="1"/>
    <col min="3" max="3" width="23" style="1" customWidth="1"/>
    <col min="4" max="4" width="33.28515625" style="1" customWidth="1"/>
    <col min="5" max="8" width="18.7109375" style="1" customWidth="1"/>
    <col min="9" max="9" width="17.7109375" style="1" customWidth="1"/>
    <col min="10" max="10" width="2.7109375" style="1" customWidth="1"/>
    <col min="11" max="11" width="20.5703125" style="113" customWidth="1"/>
    <col min="12" max="12" width="50.7109375" style="1" customWidth="1"/>
    <col min="13" max="19" width="0" style="1" hidden="1" customWidth="1"/>
    <col min="20" max="16384" width="11.42578125" style="1" hidden="1"/>
  </cols>
  <sheetData>
    <row r="1" spans="2:16" ht="11.25" customHeight="1" x14ac:dyDescent="0.25">
      <c r="B1" s="2"/>
      <c r="C1" s="5"/>
      <c r="D1" s="809"/>
      <c r="E1" s="809"/>
      <c r="F1" s="809"/>
      <c r="G1" s="810"/>
      <c r="H1" s="810"/>
      <c r="I1" s="810"/>
      <c r="J1" s="11"/>
      <c r="K1" s="221"/>
      <c r="L1" s="810"/>
      <c r="M1" s="810"/>
      <c r="N1" s="2"/>
      <c r="O1" s="2"/>
    </row>
    <row r="2" spans="2:16" ht="9" customHeight="1" x14ac:dyDescent="0.25">
      <c r="B2" s="18"/>
      <c r="C2" s="23"/>
      <c r="D2" s="18"/>
      <c r="E2" s="18"/>
      <c r="F2" s="18"/>
      <c r="G2" s="18"/>
      <c r="H2" s="18"/>
      <c r="I2" s="18"/>
      <c r="J2" s="18"/>
      <c r="K2" s="18"/>
      <c r="L2" s="2"/>
      <c r="M2" s="2"/>
      <c r="N2" s="2"/>
      <c r="O2" s="2"/>
    </row>
    <row r="3" spans="2:16" s="172" customFormat="1" ht="15.95" customHeight="1" x14ac:dyDescent="0.25">
      <c r="B3" s="769" t="str">
        <f>'3.ECSF'!B2:G2</f>
        <v>INSTITUTO VERACRUZANO DE DESARROLLO MUNICIPAL</v>
      </c>
      <c r="C3" s="770"/>
      <c r="D3" s="770"/>
      <c r="E3" s="770"/>
      <c r="F3" s="770"/>
      <c r="G3" s="770"/>
      <c r="H3" s="770"/>
      <c r="I3" s="770"/>
      <c r="J3" s="771"/>
      <c r="K3" s="249"/>
      <c r="L3" s="232"/>
      <c r="M3" s="232"/>
      <c r="N3" s="233"/>
      <c r="O3" s="233"/>
    </row>
    <row r="4" spans="2:16" s="172" customFormat="1" ht="15.95" customHeight="1" x14ac:dyDescent="0.25">
      <c r="B4" s="758" t="s">
        <v>481</v>
      </c>
      <c r="C4" s="759"/>
      <c r="D4" s="759"/>
      <c r="E4" s="759"/>
      <c r="F4" s="759"/>
      <c r="G4" s="759"/>
      <c r="H4" s="759"/>
      <c r="I4" s="759"/>
      <c r="J4" s="760"/>
      <c r="K4" s="249"/>
      <c r="L4" s="232"/>
      <c r="M4" s="232"/>
      <c r="N4" s="233"/>
      <c r="O4" s="233"/>
    </row>
    <row r="5" spans="2:16" s="172" customFormat="1" ht="15.95" customHeight="1" x14ac:dyDescent="0.25">
      <c r="B5" s="773" t="str">
        <f>'3.ECSF'!B4:G4</f>
        <v>Del 1 de Enero al 31 de marzo de 2018</v>
      </c>
      <c r="C5" s="774"/>
      <c r="D5" s="774"/>
      <c r="E5" s="774"/>
      <c r="F5" s="774"/>
      <c r="G5" s="774"/>
      <c r="H5" s="774"/>
      <c r="I5" s="774"/>
      <c r="J5" s="775"/>
      <c r="K5" s="249"/>
      <c r="L5" s="232"/>
      <c r="M5" s="232"/>
      <c r="N5" s="233"/>
      <c r="O5" s="233"/>
    </row>
    <row r="6" spans="2:16" s="172" customFormat="1" ht="5.0999999999999996" customHeight="1" x14ac:dyDescent="0.25">
      <c r="B6" s="813"/>
      <c r="C6" s="813"/>
      <c r="D6" s="813"/>
      <c r="E6" s="813"/>
      <c r="F6" s="813"/>
      <c r="G6" s="813"/>
      <c r="H6" s="813"/>
      <c r="I6" s="813"/>
      <c r="J6" s="813"/>
      <c r="K6" s="222"/>
      <c r="L6" s="233"/>
      <c r="M6" s="233"/>
      <c r="N6" s="233"/>
      <c r="O6" s="233"/>
    </row>
    <row r="7" spans="2:16" s="240" customFormat="1" ht="15" customHeight="1" x14ac:dyDescent="0.25">
      <c r="B7" s="661"/>
      <c r="C7" s="814" t="s">
        <v>0</v>
      </c>
      <c r="D7" s="814"/>
      <c r="E7" s="662" t="s">
        <v>125</v>
      </c>
      <c r="F7" s="662" t="s">
        <v>124</v>
      </c>
      <c r="G7" s="663" t="s">
        <v>123</v>
      </c>
      <c r="H7" s="663" t="s">
        <v>122</v>
      </c>
      <c r="I7" s="816" t="s">
        <v>121</v>
      </c>
      <c r="J7" s="816"/>
      <c r="K7" s="285"/>
      <c r="L7" s="241"/>
      <c r="M7" s="241"/>
      <c r="N7" s="241"/>
      <c r="O7" s="241"/>
    </row>
    <row r="8" spans="2:16" s="238" customFormat="1" ht="15" customHeight="1" x14ac:dyDescent="0.25">
      <c r="B8" s="664"/>
      <c r="C8" s="815"/>
      <c r="D8" s="815"/>
      <c r="E8" s="665">
        <v>1</v>
      </c>
      <c r="F8" s="665">
        <v>2</v>
      </c>
      <c r="G8" s="666">
        <v>3</v>
      </c>
      <c r="H8" s="666" t="s">
        <v>120</v>
      </c>
      <c r="I8" s="817" t="s">
        <v>119</v>
      </c>
      <c r="J8" s="817"/>
      <c r="K8" s="286"/>
      <c r="L8" s="239"/>
      <c r="M8" s="239"/>
      <c r="N8" s="239"/>
      <c r="O8" s="239"/>
    </row>
    <row r="9" spans="2:16" ht="9.9499999999999993" customHeight="1" x14ac:dyDescent="0.25">
      <c r="B9" s="275"/>
      <c r="C9" s="276"/>
      <c r="D9" s="276"/>
      <c r="E9" s="278"/>
      <c r="F9" s="278"/>
      <c r="G9" s="278"/>
      <c r="H9" s="278"/>
      <c r="I9" s="276"/>
      <c r="J9" s="277"/>
      <c r="K9" s="284"/>
      <c r="L9" s="2"/>
      <c r="M9" s="2"/>
      <c r="N9" s="2"/>
      <c r="O9" s="2"/>
    </row>
    <row r="10" spans="2:16" x14ac:dyDescent="0.25">
      <c r="B10" s="223"/>
      <c r="C10" s="811" t="s">
        <v>113</v>
      </c>
      <c r="D10" s="811"/>
      <c r="E10" s="271">
        <f>E12+E21</f>
        <v>1404927</v>
      </c>
      <c r="F10" s="282">
        <f>F12+F21</f>
        <v>2738134</v>
      </c>
      <c r="G10" s="282">
        <f>G12+G21</f>
        <v>2673483</v>
      </c>
      <c r="H10" s="282">
        <f>H12+H21</f>
        <v>1469578</v>
      </c>
      <c r="I10" s="228">
        <f>I12+I21</f>
        <v>64651</v>
      </c>
      <c r="J10" s="225"/>
      <c r="K10" s="224"/>
      <c r="L10" s="10"/>
      <c r="M10" s="10"/>
      <c r="N10" s="2"/>
      <c r="O10" s="2"/>
    </row>
    <row r="11" spans="2:16" x14ac:dyDescent="0.25">
      <c r="B11" s="223"/>
      <c r="C11" s="226"/>
      <c r="D11" s="226"/>
      <c r="E11" s="271"/>
      <c r="F11" s="271"/>
      <c r="G11" s="271"/>
      <c r="H11" s="271"/>
      <c r="I11" s="224"/>
      <c r="J11" s="225"/>
      <c r="K11" s="226"/>
      <c r="L11" s="10"/>
      <c r="M11" s="10"/>
      <c r="N11" s="2"/>
      <c r="O11" s="2"/>
    </row>
    <row r="12" spans="2:16" s="176" customFormat="1" x14ac:dyDescent="0.25">
      <c r="B12" s="227"/>
      <c r="C12" s="796" t="s">
        <v>111</v>
      </c>
      <c r="D12" s="796"/>
      <c r="E12" s="272">
        <f>SUM(E13:E19)</f>
        <v>1237215</v>
      </c>
      <c r="F12" s="272">
        <f>SUM(F13:F19)</f>
        <v>2738134</v>
      </c>
      <c r="G12" s="272">
        <f>SUM(G13:G19)</f>
        <v>2673483</v>
      </c>
      <c r="H12" s="272">
        <f>SUM(H13:H19)</f>
        <v>1301866</v>
      </c>
      <c r="I12" s="234">
        <f>SUM(I13:I19)</f>
        <v>64651</v>
      </c>
      <c r="J12" s="229"/>
      <c r="K12" s="328"/>
      <c r="L12" s="235"/>
      <c r="M12" s="235"/>
      <c r="N12" s="236"/>
      <c r="O12" s="236"/>
    </row>
    <row r="13" spans="2:16" x14ac:dyDescent="0.25">
      <c r="B13" s="115"/>
      <c r="C13" s="812" t="s">
        <v>109</v>
      </c>
      <c r="D13" s="812"/>
      <c r="E13" s="273">
        <v>60012</v>
      </c>
      <c r="F13" s="273">
        <v>1030342</v>
      </c>
      <c r="G13" s="273">
        <v>973166</v>
      </c>
      <c r="H13" s="283">
        <f t="shared" ref="H13:H19" si="0">E13+F13-G13</f>
        <v>117188</v>
      </c>
      <c r="I13" s="230">
        <f>H13-E13</f>
        <v>57176</v>
      </c>
      <c r="J13" s="26"/>
      <c r="K13" s="327"/>
      <c r="L13" s="10"/>
      <c r="M13" s="10"/>
      <c r="N13" s="2"/>
      <c r="O13" s="2"/>
      <c r="P13" s="2"/>
    </row>
    <row r="14" spans="2:16" x14ac:dyDescent="0.25">
      <c r="B14" s="115"/>
      <c r="C14" s="812" t="s">
        <v>107</v>
      </c>
      <c r="D14" s="812"/>
      <c r="E14" s="273">
        <v>1177203</v>
      </c>
      <c r="F14" s="273">
        <v>1707792</v>
      </c>
      <c r="G14" s="273">
        <v>1700317</v>
      </c>
      <c r="H14" s="283">
        <f t="shared" si="0"/>
        <v>1184678</v>
      </c>
      <c r="I14" s="230">
        <f t="shared" ref="I14:I19" si="1">H14-E14</f>
        <v>7475</v>
      </c>
      <c r="J14" s="26"/>
      <c r="K14" s="327"/>
      <c r="L14" s="10"/>
      <c r="M14" s="10"/>
      <c r="N14" s="2"/>
      <c r="O14" s="2"/>
      <c r="P14" s="2"/>
    </row>
    <row r="15" spans="2:16" x14ac:dyDescent="0.25">
      <c r="B15" s="115"/>
      <c r="C15" s="812" t="s">
        <v>105</v>
      </c>
      <c r="D15" s="812"/>
      <c r="E15" s="273">
        <f>'2.ESF'!D93</f>
        <v>0</v>
      </c>
      <c r="F15" s="273">
        <v>0</v>
      </c>
      <c r="G15" s="273">
        <v>0</v>
      </c>
      <c r="H15" s="283">
        <f t="shared" si="0"/>
        <v>0</v>
      </c>
      <c r="I15" s="230">
        <f t="shared" si="1"/>
        <v>0</v>
      </c>
      <c r="J15" s="26"/>
      <c r="K15" s="327"/>
      <c r="L15" s="10"/>
      <c r="M15" s="10"/>
      <c r="N15" s="2"/>
      <c r="O15" s="2"/>
      <c r="P15" s="2"/>
    </row>
    <row r="16" spans="2:16" x14ac:dyDescent="0.25">
      <c r="B16" s="115"/>
      <c r="C16" s="812" t="s">
        <v>103</v>
      </c>
      <c r="D16" s="812"/>
      <c r="E16" s="273">
        <f>'2.ESF'!D94</f>
        <v>0</v>
      </c>
      <c r="F16" s="273">
        <v>0</v>
      </c>
      <c r="G16" s="273">
        <v>0</v>
      </c>
      <c r="H16" s="283">
        <f t="shared" si="0"/>
        <v>0</v>
      </c>
      <c r="I16" s="230">
        <f t="shared" si="1"/>
        <v>0</v>
      </c>
      <c r="J16" s="26"/>
      <c r="K16" s="327"/>
      <c r="L16" s="10"/>
      <c r="M16" s="10"/>
      <c r="N16" s="2"/>
      <c r="O16" s="2"/>
      <c r="P16" s="2" t="s">
        <v>118</v>
      </c>
    </row>
    <row r="17" spans="2:19" x14ac:dyDescent="0.25">
      <c r="B17" s="115"/>
      <c r="C17" s="812" t="s">
        <v>101</v>
      </c>
      <c r="D17" s="812"/>
      <c r="E17" s="273">
        <f>'2.ESF'!D95</f>
        <v>0</v>
      </c>
      <c r="F17" s="273">
        <v>0</v>
      </c>
      <c r="G17" s="273">
        <v>0</v>
      </c>
      <c r="H17" s="283">
        <f t="shared" si="0"/>
        <v>0</v>
      </c>
      <c r="I17" s="230">
        <f t="shared" si="1"/>
        <v>0</v>
      </c>
      <c r="J17" s="26"/>
      <c r="K17" s="327"/>
      <c r="L17" s="10"/>
      <c r="M17" s="10"/>
      <c r="N17" s="2"/>
      <c r="O17" s="2"/>
      <c r="P17" s="2"/>
    </row>
    <row r="18" spans="2:19" x14ac:dyDescent="0.25">
      <c r="B18" s="115"/>
      <c r="C18" s="812" t="s">
        <v>99</v>
      </c>
      <c r="D18" s="812"/>
      <c r="E18" s="273">
        <f>'2.ESF'!D96</f>
        <v>0</v>
      </c>
      <c r="F18" s="273">
        <v>0</v>
      </c>
      <c r="G18" s="273">
        <v>0</v>
      </c>
      <c r="H18" s="283">
        <f t="shared" si="0"/>
        <v>0</v>
      </c>
      <c r="I18" s="230">
        <f t="shared" si="1"/>
        <v>0</v>
      </c>
      <c r="J18" s="26"/>
      <c r="K18" s="327"/>
      <c r="L18" s="10"/>
      <c r="M18" s="10"/>
      <c r="N18" s="2" t="s">
        <v>118</v>
      </c>
      <c r="O18" s="2"/>
      <c r="P18" s="2"/>
    </row>
    <row r="19" spans="2:19" x14ac:dyDescent="0.25">
      <c r="B19" s="115"/>
      <c r="C19" s="812" t="s">
        <v>97</v>
      </c>
      <c r="D19" s="812"/>
      <c r="E19" s="273">
        <f>'2.ESF'!D97</f>
        <v>0</v>
      </c>
      <c r="F19" s="273">
        <v>0</v>
      </c>
      <c r="G19" s="273">
        <v>0</v>
      </c>
      <c r="H19" s="283">
        <f t="shared" si="0"/>
        <v>0</v>
      </c>
      <c r="I19" s="230">
        <f t="shared" si="1"/>
        <v>0</v>
      </c>
      <c r="J19" s="26"/>
      <c r="K19" s="327"/>
    </row>
    <row r="20" spans="2:19" x14ac:dyDescent="0.25">
      <c r="B20" s="115"/>
      <c r="C20" s="183"/>
      <c r="D20" s="183"/>
      <c r="E20" s="274"/>
      <c r="F20" s="274"/>
      <c r="G20" s="274"/>
      <c r="H20" s="274"/>
      <c r="I20" s="231"/>
      <c r="J20" s="26"/>
      <c r="K20" s="23"/>
    </row>
    <row r="21" spans="2:19" s="176" customFormat="1" x14ac:dyDescent="0.25">
      <c r="B21" s="227"/>
      <c r="C21" s="796" t="s">
        <v>92</v>
      </c>
      <c r="D21" s="796"/>
      <c r="E21" s="272">
        <f>SUM(E22:E30)</f>
        <v>167712</v>
      </c>
      <c r="F21" s="272">
        <f t="shared" ref="F21:G21" si="2">SUM(F22:F30)</f>
        <v>0</v>
      </c>
      <c r="G21" s="272">
        <f t="shared" si="2"/>
        <v>0</v>
      </c>
      <c r="H21" s="272">
        <f>SUM(H22:H30)</f>
        <v>167712</v>
      </c>
      <c r="I21" s="234">
        <f>SUM(I22:I30)</f>
        <v>0</v>
      </c>
      <c r="J21" s="229"/>
      <c r="K21" s="328"/>
    </row>
    <row r="22" spans="2:19" x14ac:dyDescent="0.25">
      <c r="B22" s="115"/>
      <c r="C22" s="812" t="s">
        <v>90</v>
      </c>
      <c r="D22" s="812"/>
      <c r="E22" s="273">
        <f>'2.ESF'!D104</f>
        <v>0</v>
      </c>
      <c r="F22" s="273">
        <v>0</v>
      </c>
      <c r="G22" s="273">
        <v>0</v>
      </c>
      <c r="H22" s="283">
        <f t="shared" ref="H22:H30" si="3">E22+F22-G22</f>
        <v>0</v>
      </c>
      <c r="I22" s="230">
        <f>H22-E22</f>
        <v>0</v>
      </c>
      <c r="J22" s="26"/>
      <c r="K22" s="327"/>
    </row>
    <row r="23" spans="2:19" x14ac:dyDescent="0.25">
      <c r="B23" s="115"/>
      <c r="C23" s="812" t="s">
        <v>88</v>
      </c>
      <c r="D23" s="812"/>
      <c r="E23" s="273">
        <f>'2.ESF'!D105</f>
        <v>0</v>
      </c>
      <c r="F23" s="273">
        <v>0</v>
      </c>
      <c r="G23" s="273">
        <v>0</v>
      </c>
      <c r="H23" s="283">
        <f t="shared" si="3"/>
        <v>0</v>
      </c>
      <c r="I23" s="230">
        <f t="shared" ref="I23:I30" si="4">H23-E23</f>
        <v>0</v>
      </c>
      <c r="J23" s="26"/>
      <c r="K23" s="327"/>
    </row>
    <row r="24" spans="2:19" x14ac:dyDescent="0.25">
      <c r="B24" s="115"/>
      <c r="C24" s="812" t="s">
        <v>86</v>
      </c>
      <c r="D24" s="812"/>
      <c r="E24" s="273">
        <f>'2.ESF'!D106</f>
        <v>0</v>
      </c>
      <c r="F24" s="273">
        <v>0</v>
      </c>
      <c r="G24" s="273">
        <v>0</v>
      </c>
      <c r="H24" s="283">
        <f t="shared" si="3"/>
        <v>0</v>
      </c>
      <c r="I24" s="230">
        <f t="shared" si="4"/>
        <v>0</v>
      </c>
      <c r="J24" s="26"/>
      <c r="K24" s="327"/>
    </row>
    <row r="25" spans="2:19" x14ac:dyDescent="0.25">
      <c r="B25" s="115"/>
      <c r="C25" s="812" t="s">
        <v>117</v>
      </c>
      <c r="D25" s="812"/>
      <c r="E25" s="273">
        <v>688421</v>
      </c>
      <c r="F25" s="273">
        <v>0</v>
      </c>
      <c r="G25" s="273">
        <v>0</v>
      </c>
      <c r="H25" s="283">
        <f t="shared" si="3"/>
        <v>688421</v>
      </c>
      <c r="I25" s="230">
        <f t="shared" si="4"/>
        <v>0</v>
      </c>
      <c r="J25" s="26"/>
      <c r="K25" s="327"/>
    </row>
    <row r="26" spans="2:19" x14ac:dyDescent="0.25">
      <c r="B26" s="115"/>
      <c r="C26" s="812" t="s">
        <v>82</v>
      </c>
      <c r="D26" s="812"/>
      <c r="E26" s="273">
        <f>'2.ESF'!D108</f>
        <v>0</v>
      </c>
      <c r="F26" s="273">
        <v>0</v>
      </c>
      <c r="G26" s="273">
        <v>0</v>
      </c>
      <c r="H26" s="283">
        <f t="shared" si="3"/>
        <v>0</v>
      </c>
      <c r="I26" s="230">
        <f t="shared" si="4"/>
        <v>0</v>
      </c>
      <c r="J26" s="26"/>
      <c r="K26" s="327"/>
    </row>
    <row r="27" spans="2:19" x14ac:dyDescent="0.25">
      <c r="B27" s="115"/>
      <c r="C27" s="812" t="s">
        <v>80</v>
      </c>
      <c r="D27" s="812"/>
      <c r="E27" s="273">
        <v>-520709</v>
      </c>
      <c r="F27" s="273">
        <v>0</v>
      </c>
      <c r="G27" s="273">
        <v>0</v>
      </c>
      <c r="H27" s="283">
        <v>-520709</v>
      </c>
      <c r="I27" s="230">
        <f t="shared" si="4"/>
        <v>0</v>
      </c>
      <c r="J27" s="26"/>
      <c r="K27" s="327"/>
    </row>
    <row r="28" spans="2:19" x14ac:dyDescent="0.25">
      <c r="B28" s="115"/>
      <c r="C28" s="812" t="s">
        <v>78</v>
      </c>
      <c r="D28" s="812"/>
      <c r="E28" s="273">
        <f>'2.ESF'!D110</f>
        <v>0</v>
      </c>
      <c r="F28" s="273">
        <v>0</v>
      </c>
      <c r="G28" s="273">
        <v>0</v>
      </c>
      <c r="H28" s="283">
        <f t="shared" si="3"/>
        <v>0</v>
      </c>
      <c r="I28" s="230">
        <f t="shared" si="4"/>
        <v>0</v>
      </c>
      <c r="J28" s="26"/>
      <c r="K28" s="327"/>
    </row>
    <row r="29" spans="2:19" x14ac:dyDescent="0.25">
      <c r="B29" s="115"/>
      <c r="C29" s="812" t="s">
        <v>77</v>
      </c>
      <c r="D29" s="812"/>
      <c r="E29" s="273">
        <f>'2.ESF'!D111</f>
        <v>0</v>
      </c>
      <c r="F29" s="273">
        <v>0</v>
      </c>
      <c r="G29" s="273">
        <v>0</v>
      </c>
      <c r="H29" s="283">
        <f t="shared" si="3"/>
        <v>0</v>
      </c>
      <c r="I29" s="230">
        <f t="shared" si="4"/>
        <v>0</v>
      </c>
      <c r="J29" s="26"/>
      <c r="K29" s="327"/>
    </row>
    <row r="30" spans="2:19" x14ac:dyDescent="0.25">
      <c r="B30" s="115"/>
      <c r="C30" s="812" t="s">
        <v>75</v>
      </c>
      <c r="D30" s="812"/>
      <c r="E30" s="273">
        <f>'2.ESF'!D112</f>
        <v>0</v>
      </c>
      <c r="F30" s="273">
        <v>0</v>
      </c>
      <c r="G30" s="273">
        <v>0</v>
      </c>
      <c r="H30" s="283">
        <f t="shared" si="3"/>
        <v>0</v>
      </c>
      <c r="I30" s="230">
        <f t="shared" si="4"/>
        <v>0</v>
      </c>
      <c r="J30" s="26"/>
      <c r="K30" s="327"/>
    </row>
    <row r="31" spans="2:19" ht="9.9499999999999993" customHeight="1" x14ac:dyDescent="0.25">
      <c r="B31" s="279"/>
      <c r="C31" s="280"/>
      <c r="D31" s="280"/>
      <c r="E31" s="281"/>
      <c r="F31" s="281"/>
      <c r="G31" s="281"/>
      <c r="H31" s="281"/>
      <c r="I31" s="280"/>
      <c r="J31" s="174"/>
      <c r="K31" s="23"/>
    </row>
    <row r="32" spans="2:19" s="237" customFormat="1" ht="12" customHeight="1" x14ac:dyDescent="0.25">
      <c r="B32" s="818" t="s">
        <v>180</v>
      </c>
      <c r="C32" s="818"/>
      <c r="D32" s="818"/>
      <c r="E32" s="818"/>
      <c r="F32" s="818"/>
      <c r="G32" s="818"/>
      <c r="H32" s="818"/>
      <c r="I32" s="818"/>
      <c r="J32" s="38"/>
      <c r="K32" s="38"/>
      <c r="L32" s="7"/>
      <c r="M32" s="196"/>
      <c r="N32" s="196"/>
      <c r="O32" s="196"/>
      <c r="P32" s="196"/>
      <c r="Q32" s="196"/>
      <c r="R32" s="196"/>
      <c r="S32" s="196"/>
    </row>
    <row r="33" spans="2:19" x14ac:dyDescent="0.25">
      <c r="B33" s="18"/>
      <c r="C33" s="29"/>
      <c r="D33" s="36"/>
      <c r="E33" s="37"/>
      <c r="F33" s="37"/>
      <c r="G33" s="18"/>
      <c r="H33" s="38"/>
      <c r="I33" s="36"/>
      <c r="J33" s="37"/>
      <c r="K33" s="37"/>
      <c r="L33" s="6"/>
      <c r="M33" s="2"/>
      <c r="N33" s="2"/>
      <c r="O33" s="2"/>
      <c r="P33" s="2"/>
      <c r="Q33" s="2"/>
      <c r="R33" s="2"/>
      <c r="S33" s="2"/>
    </row>
    <row r="34" spans="2:19" hidden="1" x14ac:dyDescent="0.25">
      <c r="C34" s="2"/>
      <c r="D34" s="2"/>
      <c r="E34" s="4"/>
      <c r="F34" s="2"/>
      <c r="G34" s="2"/>
      <c r="H34" s="2"/>
    </row>
    <row r="35" spans="2:19" x14ac:dyDescent="0.25"/>
    <row r="36" spans="2:19" x14ac:dyDescent="0.25"/>
    <row r="37" spans="2:19" x14ac:dyDescent="0.25"/>
    <row r="38" spans="2:19" x14ac:dyDescent="0.25"/>
    <row r="39" spans="2:19" x14ac:dyDescent="0.25"/>
    <row r="40" spans="2:19" x14ac:dyDescent="0.25"/>
    <row r="41" spans="2:19" x14ac:dyDescent="0.25"/>
    <row r="42" spans="2:19" x14ac:dyDescent="0.25"/>
    <row r="43" spans="2:19" x14ac:dyDescent="0.25"/>
    <row r="44" spans="2:19" x14ac:dyDescent="0.25"/>
    <row r="45" spans="2:19" x14ac:dyDescent="0.25"/>
    <row r="46" spans="2:19" x14ac:dyDescent="0.25"/>
    <row r="47" spans="2:19" x14ac:dyDescent="0.25"/>
  </sheetData>
  <mergeCells count="30">
    <mergeCell ref="C26:D26"/>
    <mergeCell ref="C27:D27"/>
    <mergeCell ref="C28:D28"/>
    <mergeCell ref="B32:I32"/>
    <mergeCell ref="C29:D29"/>
    <mergeCell ref="C30:D30"/>
    <mergeCell ref="C21:D21"/>
    <mergeCell ref="C22:D22"/>
    <mergeCell ref="C23:D23"/>
    <mergeCell ref="C24:D24"/>
    <mergeCell ref="C25:D25"/>
    <mergeCell ref="C15:D15"/>
    <mergeCell ref="C16:D16"/>
    <mergeCell ref="C17:D17"/>
    <mergeCell ref="C18:D18"/>
    <mergeCell ref="C19:D19"/>
    <mergeCell ref="C10:D10"/>
    <mergeCell ref="C12:D12"/>
    <mergeCell ref="C13:D13"/>
    <mergeCell ref="C14:D14"/>
    <mergeCell ref="B6:J6"/>
    <mergeCell ref="C7:D8"/>
    <mergeCell ref="I7:J7"/>
    <mergeCell ref="I8:J8"/>
    <mergeCell ref="B5:J5"/>
    <mergeCell ref="D1:F1"/>
    <mergeCell ref="G1:I1"/>
    <mergeCell ref="L1:M1"/>
    <mergeCell ref="B3:J3"/>
    <mergeCell ref="B4:J4"/>
  </mergeCells>
  <printOptions horizontalCentered="1" verticalCentered="1"/>
  <pageMargins left="0.31496062992125984" right="0.31496062992125984" top="0.35433070866141736" bottom="0.35433070866141736" header="0.31496062992125984" footer="0"/>
  <pageSetup scale="81" orientation="landscape" r:id="rId1"/>
  <ignoredErrors>
    <ignoredError sqref="E15:E19 E22:E24 E26 E28:E30"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2"/>
  <sheetViews>
    <sheetView showGridLines="0" zoomScaleNormal="100" workbookViewId="0">
      <selection activeCell="J38" sqref="J38"/>
    </sheetView>
  </sheetViews>
  <sheetFormatPr baseColWidth="10" defaultColWidth="0" defaultRowHeight="15" zeroHeight="1" x14ac:dyDescent="0.25"/>
  <cols>
    <col min="1" max="1" width="2.42578125" style="429" customWidth="1"/>
    <col min="2" max="2" width="3" style="429" customWidth="1"/>
    <col min="3" max="4" width="11.42578125" style="429" customWidth="1"/>
    <col min="5" max="5" width="23.5703125" style="429" customWidth="1"/>
    <col min="6" max="6" width="2.85546875" style="429" customWidth="1"/>
    <col min="7" max="10" width="21" style="429" customWidth="1"/>
    <col min="11" max="11" width="2.7109375" style="429" customWidth="1"/>
    <col min="12" max="12" width="3.7109375" style="429" customWidth="1"/>
    <col min="13" max="18" width="0" style="429" hidden="1" customWidth="1"/>
    <col min="19" max="16384" width="11.42578125" style="429" hidden="1"/>
  </cols>
  <sheetData>
    <row r="1" spans="2:11" ht="8.25" customHeight="1" x14ac:dyDescent="0.25"/>
    <row r="2" spans="2:11" ht="15.75" x14ac:dyDescent="0.25">
      <c r="B2" s="824" t="str">
        <f>'4.EAA'!B3:J3</f>
        <v>INSTITUTO VERACRUZANO DE DESARROLLO MUNICIPAL</v>
      </c>
      <c r="C2" s="825"/>
      <c r="D2" s="825"/>
      <c r="E2" s="825"/>
      <c r="F2" s="825"/>
      <c r="G2" s="825"/>
      <c r="H2" s="825"/>
      <c r="I2" s="825"/>
      <c r="J2" s="825"/>
      <c r="K2" s="826"/>
    </row>
    <row r="3" spans="2:11" ht="15.75" x14ac:dyDescent="0.25">
      <c r="B3" s="831" t="s">
        <v>460</v>
      </c>
      <c r="C3" s="832"/>
      <c r="D3" s="832"/>
      <c r="E3" s="832"/>
      <c r="F3" s="832"/>
      <c r="G3" s="832"/>
      <c r="H3" s="832"/>
      <c r="I3" s="832"/>
      <c r="J3" s="832"/>
      <c r="K3" s="833"/>
    </row>
    <row r="4" spans="2:11" ht="15.75" x14ac:dyDescent="0.25">
      <c r="B4" s="827" t="str">
        <f>'4.EAA'!B5:J5</f>
        <v>Del 1 de Enero al 31 de marzo de 2018</v>
      </c>
      <c r="C4" s="828"/>
      <c r="D4" s="828"/>
      <c r="E4" s="828"/>
      <c r="F4" s="828"/>
      <c r="G4" s="828"/>
      <c r="H4" s="828"/>
      <c r="I4" s="828"/>
      <c r="J4" s="828"/>
      <c r="K4" s="829"/>
    </row>
    <row r="5" spans="2:11" s="672" customFormat="1" ht="5.0999999999999996" customHeight="1" x14ac:dyDescent="0.25">
      <c r="B5" s="671"/>
      <c r="C5" s="830"/>
      <c r="D5" s="830"/>
      <c r="E5" s="830"/>
      <c r="F5" s="830"/>
      <c r="G5" s="830"/>
      <c r="H5" s="830"/>
      <c r="I5" s="830"/>
      <c r="J5" s="830"/>
      <c r="K5" s="830"/>
    </row>
    <row r="6" spans="2:11" ht="31.5" x14ac:dyDescent="0.25">
      <c r="B6" s="667"/>
      <c r="C6" s="821" t="s">
        <v>144</v>
      </c>
      <c r="D6" s="821"/>
      <c r="E6" s="821"/>
      <c r="F6" s="668"/>
      <c r="G6" s="669" t="s">
        <v>143</v>
      </c>
      <c r="H6" s="669" t="s">
        <v>142</v>
      </c>
      <c r="I6" s="668" t="s">
        <v>141</v>
      </c>
      <c r="J6" s="668" t="s">
        <v>140</v>
      </c>
      <c r="K6" s="670"/>
    </row>
    <row r="7" spans="2:11" ht="7.5" customHeight="1" x14ac:dyDescent="0.25">
      <c r="B7" s="430"/>
      <c r="C7" s="822"/>
      <c r="D7" s="822"/>
      <c r="E7" s="822"/>
      <c r="F7" s="822"/>
      <c r="G7" s="822"/>
      <c r="H7" s="822"/>
      <c r="I7" s="822"/>
      <c r="J7" s="822"/>
      <c r="K7" s="823"/>
    </row>
    <row r="8" spans="2:11" ht="7.5" customHeight="1" x14ac:dyDescent="0.25">
      <c r="B8" s="435"/>
      <c r="C8" s="819"/>
      <c r="D8" s="819"/>
      <c r="E8" s="819"/>
      <c r="F8" s="819"/>
      <c r="G8" s="819"/>
      <c r="H8" s="819"/>
      <c r="I8" s="819"/>
      <c r="J8" s="819"/>
      <c r="K8" s="820"/>
    </row>
    <row r="9" spans="2:11" x14ac:dyDescent="0.25">
      <c r="B9" s="435"/>
      <c r="C9" s="835" t="s">
        <v>139</v>
      </c>
      <c r="D9" s="835"/>
      <c r="E9" s="835"/>
      <c r="F9" s="436"/>
      <c r="G9" s="436"/>
      <c r="H9" s="436"/>
      <c r="I9" s="436"/>
      <c r="J9" s="436"/>
      <c r="K9" s="437"/>
    </row>
    <row r="10" spans="2:11" x14ac:dyDescent="0.25">
      <c r="B10" s="438"/>
      <c r="C10" s="836" t="s">
        <v>138</v>
      </c>
      <c r="D10" s="836"/>
      <c r="E10" s="836"/>
      <c r="F10" s="439"/>
      <c r="G10" s="439"/>
      <c r="H10" s="439"/>
      <c r="I10" s="439"/>
      <c r="J10" s="439"/>
      <c r="K10" s="440"/>
    </row>
    <row r="11" spans="2:11" x14ac:dyDescent="0.25">
      <c r="B11" s="438"/>
      <c r="C11" s="835" t="s">
        <v>135</v>
      </c>
      <c r="D11" s="835"/>
      <c r="E11" s="835"/>
      <c r="F11" s="439"/>
      <c r="G11" s="441"/>
      <c r="H11" s="441"/>
      <c r="I11" s="442">
        <f>SUM(I12:I14)</f>
        <v>0</v>
      </c>
      <c r="J11" s="442">
        <f>SUM(J12:J14)</f>
        <v>0</v>
      </c>
      <c r="K11" s="443"/>
    </row>
    <row r="12" spans="2:11" x14ac:dyDescent="0.25">
      <c r="B12" s="444"/>
      <c r="C12" s="445"/>
      <c r="D12" s="837" t="s">
        <v>134</v>
      </c>
      <c r="E12" s="837"/>
      <c r="F12" s="439"/>
      <c r="G12" s="446"/>
      <c r="H12" s="446"/>
      <c r="I12" s="447">
        <v>0</v>
      </c>
      <c r="J12" s="447">
        <v>0</v>
      </c>
      <c r="K12" s="448"/>
    </row>
    <row r="13" spans="2:11" x14ac:dyDescent="0.25">
      <c r="B13" s="444"/>
      <c r="C13" s="445"/>
      <c r="D13" s="837" t="s">
        <v>130</v>
      </c>
      <c r="E13" s="837"/>
      <c r="F13" s="439"/>
      <c r="G13" s="446"/>
      <c r="H13" s="446"/>
      <c r="I13" s="447">
        <v>0</v>
      </c>
      <c r="J13" s="447">
        <v>0</v>
      </c>
      <c r="K13" s="448"/>
    </row>
    <row r="14" spans="2:11" x14ac:dyDescent="0.25">
      <c r="B14" s="444"/>
      <c r="C14" s="445"/>
      <c r="D14" s="837" t="s">
        <v>129</v>
      </c>
      <c r="E14" s="837"/>
      <c r="F14" s="439"/>
      <c r="G14" s="446"/>
      <c r="H14" s="446"/>
      <c r="I14" s="447">
        <v>0</v>
      </c>
      <c r="J14" s="447">
        <v>0</v>
      </c>
      <c r="K14" s="448"/>
    </row>
    <row r="15" spans="2:11" x14ac:dyDescent="0.25">
      <c r="B15" s="444"/>
      <c r="C15" s="445"/>
      <c r="D15" s="445"/>
      <c r="E15" s="449"/>
      <c r="F15" s="439"/>
      <c r="G15" s="450"/>
      <c r="H15" s="450"/>
      <c r="I15" s="451"/>
      <c r="J15" s="451"/>
      <c r="K15" s="448"/>
    </row>
    <row r="16" spans="2:11" x14ac:dyDescent="0.25">
      <c r="B16" s="438"/>
      <c r="C16" s="835" t="s">
        <v>133</v>
      </c>
      <c r="D16" s="835"/>
      <c r="E16" s="835"/>
      <c r="F16" s="439"/>
      <c r="G16" s="441"/>
      <c r="H16" s="441"/>
      <c r="I16" s="442">
        <f>SUM(I17:I20)</f>
        <v>0</v>
      </c>
      <c r="J16" s="442">
        <f>SUM(J17:J20)</f>
        <v>0</v>
      </c>
      <c r="K16" s="443"/>
    </row>
    <row r="17" spans="2:11" x14ac:dyDescent="0.25">
      <c r="B17" s="444"/>
      <c r="C17" s="445"/>
      <c r="D17" s="837" t="s">
        <v>132</v>
      </c>
      <c r="E17" s="837"/>
      <c r="F17" s="439"/>
      <c r="G17" s="446"/>
      <c r="H17" s="446"/>
      <c r="I17" s="447">
        <v>0</v>
      </c>
      <c r="J17" s="447">
        <v>0</v>
      </c>
      <c r="K17" s="448"/>
    </row>
    <row r="18" spans="2:11" x14ac:dyDescent="0.25">
      <c r="B18" s="444"/>
      <c r="C18" s="445"/>
      <c r="D18" s="837" t="s">
        <v>131</v>
      </c>
      <c r="E18" s="837"/>
      <c r="F18" s="439"/>
      <c r="G18" s="446"/>
      <c r="H18" s="446"/>
      <c r="I18" s="447">
        <v>0</v>
      </c>
      <c r="J18" s="447">
        <v>0</v>
      </c>
      <c r="K18" s="448"/>
    </row>
    <row r="19" spans="2:11" x14ac:dyDescent="0.25">
      <c r="B19" s="444"/>
      <c r="C19" s="445"/>
      <c r="D19" s="837" t="s">
        <v>130</v>
      </c>
      <c r="E19" s="837"/>
      <c r="F19" s="439"/>
      <c r="G19" s="446"/>
      <c r="H19" s="446"/>
      <c r="I19" s="447">
        <v>0</v>
      </c>
      <c r="J19" s="447">
        <v>0</v>
      </c>
      <c r="K19" s="448"/>
    </row>
    <row r="20" spans="2:11" x14ac:dyDescent="0.25">
      <c r="B20" s="444"/>
      <c r="C20" s="452"/>
      <c r="D20" s="837" t="s">
        <v>129</v>
      </c>
      <c r="E20" s="837"/>
      <c r="F20" s="439"/>
      <c r="G20" s="446"/>
      <c r="H20" s="446"/>
      <c r="I20" s="453">
        <v>0</v>
      </c>
      <c r="J20" s="453">
        <v>0</v>
      </c>
      <c r="K20" s="448"/>
    </row>
    <row r="21" spans="2:11" x14ac:dyDescent="0.25">
      <c r="B21" s="444"/>
      <c r="C21" s="445"/>
      <c r="D21" s="445"/>
      <c r="E21" s="449"/>
      <c r="F21" s="439"/>
      <c r="G21" s="454"/>
      <c r="H21" s="454"/>
      <c r="I21" s="455"/>
      <c r="J21" s="455"/>
      <c r="K21" s="448"/>
    </row>
    <row r="22" spans="2:11" x14ac:dyDescent="0.25">
      <c r="B22" s="456"/>
      <c r="C22" s="834" t="s">
        <v>137</v>
      </c>
      <c r="D22" s="834"/>
      <c r="E22" s="834"/>
      <c r="F22" s="457"/>
      <c r="G22" s="458"/>
      <c r="H22" s="458"/>
      <c r="I22" s="459">
        <f>I11+I16</f>
        <v>0</v>
      </c>
      <c r="J22" s="459">
        <f>J11+J16</f>
        <v>0</v>
      </c>
      <c r="K22" s="460"/>
    </row>
    <row r="23" spans="2:11" x14ac:dyDescent="0.25">
      <c r="B23" s="438"/>
      <c r="C23" s="445"/>
      <c r="D23" s="445"/>
      <c r="E23" s="461"/>
      <c r="F23" s="439"/>
      <c r="G23" s="454"/>
      <c r="H23" s="454"/>
      <c r="I23" s="455"/>
      <c r="J23" s="455"/>
      <c r="K23" s="443"/>
    </row>
    <row r="24" spans="2:11" x14ac:dyDescent="0.25">
      <c r="B24" s="438"/>
      <c r="C24" s="836" t="s">
        <v>136</v>
      </c>
      <c r="D24" s="836"/>
      <c r="E24" s="836"/>
      <c r="F24" s="439"/>
      <c r="G24" s="454"/>
      <c r="H24" s="454"/>
      <c r="I24" s="455"/>
      <c r="J24" s="455"/>
      <c r="K24" s="443"/>
    </row>
    <row r="25" spans="2:11" x14ac:dyDescent="0.25">
      <c r="B25" s="438"/>
      <c r="C25" s="835" t="s">
        <v>135</v>
      </c>
      <c r="D25" s="835"/>
      <c r="E25" s="835"/>
      <c r="F25" s="439"/>
      <c r="G25" s="441"/>
      <c r="H25" s="441"/>
      <c r="I25" s="442">
        <f>SUM(I26:I28)</f>
        <v>0</v>
      </c>
      <c r="J25" s="442">
        <f>SUM(J26:J28)</f>
        <v>0</v>
      </c>
      <c r="K25" s="443"/>
    </row>
    <row r="26" spans="2:11" x14ac:dyDescent="0.25">
      <c r="B26" s="444"/>
      <c r="C26" s="445"/>
      <c r="D26" s="837" t="s">
        <v>134</v>
      </c>
      <c r="E26" s="837"/>
      <c r="F26" s="439"/>
      <c r="G26" s="446"/>
      <c r="H26" s="446"/>
      <c r="I26" s="447">
        <v>0</v>
      </c>
      <c r="J26" s="447">
        <v>0</v>
      </c>
      <c r="K26" s="448"/>
    </row>
    <row r="27" spans="2:11" x14ac:dyDescent="0.25">
      <c r="B27" s="444"/>
      <c r="C27" s="452"/>
      <c r="D27" s="837" t="s">
        <v>130</v>
      </c>
      <c r="E27" s="837"/>
      <c r="F27" s="452"/>
      <c r="G27" s="462"/>
      <c r="H27" s="462"/>
      <c r="I27" s="447">
        <v>0</v>
      </c>
      <c r="J27" s="447">
        <v>0</v>
      </c>
      <c r="K27" s="448"/>
    </row>
    <row r="28" spans="2:11" x14ac:dyDescent="0.25">
      <c r="B28" s="444"/>
      <c r="C28" s="452"/>
      <c r="D28" s="837" t="s">
        <v>129</v>
      </c>
      <c r="E28" s="837"/>
      <c r="F28" s="452"/>
      <c r="G28" s="462"/>
      <c r="H28" s="462"/>
      <c r="I28" s="447">
        <v>0</v>
      </c>
      <c r="J28" s="447">
        <v>0</v>
      </c>
      <c r="K28" s="448"/>
    </row>
    <row r="29" spans="2:11" x14ac:dyDescent="0.25">
      <c r="B29" s="444"/>
      <c r="C29" s="445"/>
      <c r="D29" s="445"/>
      <c r="E29" s="449"/>
      <c r="F29" s="439"/>
      <c r="G29" s="454"/>
      <c r="H29" s="454"/>
      <c r="I29" s="455"/>
      <c r="J29" s="455"/>
      <c r="K29" s="448"/>
    </row>
    <row r="30" spans="2:11" x14ac:dyDescent="0.25">
      <c r="B30" s="438"/>
      <c r="C30" s="835" t="s">
        <v>133</v>
      </c>
      <c r="D30" s="835"/>
      <c r="E30" s="835"/>
      <c r="F30" s="439"/>
      <c r="G30" s="441"/>
      <c r="H30" s="441"/>
      <c r="I30" s="442">
        <f>SUM(I31:I34)</f>
        <v>0</v>
      </c>
      <c r="J30" s="442">
        <f>SUM(J31:J34)</f>
        <v>0</v>
      </c>
      <c r="K30" s="443"/>
    </row>
    <row r="31" spans="2:11" x14ac:dyDescent="0.25">
      <c r="B31" s="444"/>
      <c r="C31" s="445"/>
      <c r="D31" s="837" t="s">
        <v>132</v>
      </c>
      <c r="E31" s="837"/>
      <c r="F31" s="439"/>
      <c r="G31" s="446"/>
      <c r="H31" s="446"/>
      <c r="I31" s="447">
        <v>0</v>
      </c>
      <c r="J31" s="447">
        <v>0</v>
      </c>
      <c r="K31" s="448"/>
    </row>
    <row r="32" spans="2:11" x14ac:dyDescent="0.25">
      <c r="B32" s="444"/>
      <c r="C32" s="445"/>
      <c r="D32" s="837" t="s">
        <v>131</v>
      </c>
      <c r="E32" s="837"/>
      <c r="F32" s="439"/>
      <c r="G32" s="446"/>
      <c r="H32" s="446"/>
      <c r="I32" s="447">
        <v>0</v>
      </c>
      <c r="J32" s="447">
        <v>0</v>
      </c>
      <c r="K32" s="448"/>
    </row>
    <row r="33" spans="2:11" x14ac:dyDescent="0.25">
      <c r="B33" s="444"/>
      <c r="C33" s="445"/>
      <c r="D33" s="837" t="s">
        <v>130</v>
      </c>
      <c r="E33" s="837"/>
      <c r="F33" s="439"/>
      <c r="G33" s="446"/>
      <c r="H33" s="446"/>
      <c r="I33" s="447">
        <v>0</v>
      </c>
      <c r="J33" s="447">
        <v>0</v>
      </c>
      <c r="K33" s="448"/>
    </row>
    <row r="34" spans="2:11" x14ac:dyDescent="0.25">
      <c r="B34" s="444"/>
      <c r="C34" s="439"/>
      <c r="D34" s="837" t="s">
        <v>129</v>
      </c>
      <c r="E34" s="837"/>
      <c r="F34" s="439"/>
      <c r="G34" s="446"/>
      <c r="H34" s="446"/>
      <c r="I34" s="447">
        <v>0</v>
      </c>
      <c r="J34" s="447">
        <v>0</v>
      </c>
      <c r="K34" s="448"/>
    </row>
    <row r="35" spans="2:11" x14ac:dyDescent="0.25">
      <c r="B35" s="444"/>
      <c r="C35" s="439"/>
      <c r="D35" s="439"/>
      <c r="E35" s="449"/>
      <c r="F35" s="439"/>
      <c r="G35" s="454"/>
      <c r="H35" s="454"/>
      <c r="I35" s="455"/>
      <c r="J35" s="455"/>
      <c r="K35" s="448"/>
    </row>
    <row r="36" spans="2:11" x14ac:dyDescent="0.25">
      <c r="B36" s="456"/>
      <c r="C36" s="834" t="s">
        <v>128</v>
      </c>
      <c r="D36" s="834"/>
      <c r="E36" s="834"/>
      <c r="F36" s="457"/>
      <c r="G36" s="463"/>
      <c r="H36" s="463"/>
      <c r="I36" s="459">
        <f>I25+I30</f>
        <v>0</v>
      </c>
      <c r="J36" s="459">
        <f>J25+J30</f>
        <v>0</v>
      </c>
      <c r="K36" s="460"/>
    </row>
    <row r="37" spans="2:11" x14ac:dyDescent="0.25">
      <c r="B37" s="444"/>
      <c r="C37" s="445"/>
      <c r="D37" s="445"/>
      <c r="E37" s="449"/>
      <c r="F37" s="439"/>
      <c r="G37" s="454"/>
      <c r="H37" s="454"/>
      <c r="I37" s="455"/>
      <c r="J37" s="455"/>
      <c r="K37" s="448"/>
    </row>
    <row r="38" spans="2:11" x14ac:dyDescent="0.25">
      <c r="B38" s="444"/>
      <c r="C38" s="835" t="s">
        <v>127</v>
      </c>
      <c r="D38" s="835"/>
      <c r="E38" s="835"/>
      <c r="F38" s="439"/>
      <c r="G38" s="446"/>
      <c r="H38" s="446"/>
      <c r="I38" s="464">
        <v>595925</v>
      </c>
      <c r="J38" s="464">
        <f>'2.ESF'!J30</f>
        <v>596170</v>
      </c>
      <c r="K38" s="448"/>
    </row>
    <row r="39" spans="2:11" x14ac:dyDescent="0.25">
      <c r="B39" s="444"/>
      <c r="C39" s="445"/>
      <c r="D39" s="445"/>
      <c r="E39" s="449"/>
      <c r="F39" s="439"/>
      <c r="G39" s="454"/>
      <c r="H39" s="454"/>
      <c r="I39" s="455"/>
      <c r="J39" s="455"/>
      <c r="K39" s="448"/>
    </row>
    <row r="40" spans="2:11" x14ac:dyDescent="0.25">
      <c r="B40" s="465"/>
      <c r="C40" s="838" t="s">
        <v>126</v>
      </c>
      <c r="D40" s="838"/>
      <c r="E40" s="838"/>
      <c r="F40" s="466"/>
      <c r="G40" s="467"/>
      <c r="H40" s="467"/>
      <c r="I40" s="468">
        <f>I38</f>
        <v>595925</v>
      </c>
      <c r="J40" s="468">
        <f>J38</f>
        <v>596170</v>
      </c>
      <c r="K40" s="469"/>
    </row>
    <row r="41" spans="2:11" x14ac:dyDescent="0.25">
      <c r="B41" s="839" t="s">
        <v>54</v>
      </c>
      <c r="C41" s="839"/>
      <c r="D41" s="839"/>
      <c r="E41" s="839"/>
      <c r="F41" s="839"/>
      <c r="G41" s="839"/>
      <c r="H41" s="839"/>
      <c r="I41" s="839"/>
      <c r="J41" s="839"/>
      <c r="K41" s="839"/>
    </row>
    <row r="42" spans="2:11" x14ac:dyDescent="0.25"/>
    <row r="43" spans="2:11" x14ac:dyDescent="0.25"/>
    <row r="44" spans="2:11" x14ac:dyDescent="0.25"/>
    <row r="45" spans="2:11" x14ac:dyDescent="0.25"/>
    <row r="46" spans="2:11" x14ac:dyDescent="0.25"/>
    <row r="47" spans="2:11" x14ac:dyDescent="0.25"/>
    <row r="48" spans="2:11" x14ac:dyDescent="0.25"/>
    <row r="49" x14ac:dyDescent="0.25"/>
    <row r="50" x14ac:dyDescent="0.25"/>
    <row r="51" x14ac:dyDescent="0.25"/>
    <row r="52" x14ac:dyDescent="0.25"/>
  </sheetData>
  <mergeCells count="33">
    <mergeCell ref="C40:E40"/>
    <mergeCell ref="B41:K41"/>
    <mergeCell ref="C38:E38"/>
    <mergeCell ref="C24:E24"/>
    <mergeCell ref="C25:E25"/>
    <mergeCell ref="D26:E26"/>
    <mergeCell ref="D27:E27"/>
    <mergeCell ref="D28:E28"/>
    <mergeCell ref="C30:E30"/>
    <mergeCell ref="D31:E31"/>
    <mergeCell ref="D32:E32"/>
    <mergeCell ref="D33:E33"/>
    <mergeCell ref="D34:E34"/>
    <mergeCell ref="C36:E36"/>
    <mergeCell ref="C22:E22"/>
    <mergeCell ref="C9:E9"/>
    <mergeCell ref="C10:E10"/>
    <mergeCell ref="C11:E11"/>
    <mergeCell ref="D12:E12"/>
    <mergeCell ref="D13:E13"/>
    <mergeCell ref="D14:E14"/>
    <mergeCell ref="C16:E16"/>
    <mergeCell ref="D18:E18"/>
    <mergeCell ref="D19:E19"/>
    <mergeCell ref="D20:E20"/>
    <mergeCell ref="D17:E17"/>
    <mergeCell ref="C8:K8"/>
    <mergeCell ref="C6:E6"/>
    <mergeCell ref="C7:K7"/>
    <mergeCell ref="B2:K2"/>
    <mergeCell ref="B4:K4"/>
    <mergeCell ref="C5:K5"/>
    <mergeCell ref="B3:K3"/>
  </mergeCells>
  <printOptions horizontalCentered="1" verticalCentered="1"/>
  <pageMargins left="0.31496062992125984" right="0.31496062992125984" top="0.35433070866141736" bottom="0.35433070866141736" header="0" footer="0"/>
  <pageSetup scale="82" orientation="landscape" r:id="rId1"/>
  <ignoredErrors>
    <ignoredError sqref="J38"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7"/>
  <sheetViews>
    <sheetView showGridLines="0" zoomScale="82" zoomScaleNormal="82" workbookViewId="0">
      <selection activeCell="I33" sqref="I33"/>
    </sheetView>
  </sheetViews>
  <sheetFormatPr baseColWidth="10" defaultColWidth="0" defaultRowHeight="15" zeroHeight="1" x14ac:dyDescent="0.25"/>
  <cols>
    <col min="1" max="1" width="10.7109375" style="14" customWidth="1"/>
    <col min="2" max="2" width="2.7109375" style="14" customWidth="1"/>
    <col min="3" max="3" width="11.42578125" style="14" customWidth="1"/>
    <col min="4" max="4" width="49.7109375" style="14" customWidth="1"/>
    <col min="5" max="8" width="19.7109375" style="14" customWidth="1"/>
    <col min="9" max="9" width="18.7109375" style="14" customWidth="1"/>
    <col min="10" max="10" width="2.7109375" style="14" customWidth="1"/>
    <col min="11" max="11" width="2.7109375" style="111" customWidth="1"/>
    <col min="12" max="12" width="50.7109375" style="14" customWidth="1"/>
    <col min="13" max="16384" width="11.42578125" style="14" hidden="1"/>
  </cols>
  <sheetData>
    <row r="1" spans="2:11" s="1" customFormat="1" ht="12" customHeight="1" x14ac:dyDescent="0.25">
      <c r="B1" s="2"/>
      <c r="C1" s="5"/>
      <c r="D1" s="2"/>
      <c r="E1" s="2"/>
      <c r="F1" s="2"/>
      <c r="G1" s="2"/>
      <c r="H1" s="2"/>
      <c r="I1" s="2"/>
      <c r="J1" s="2"/>
      <c r="K1" s="2"/>
    </row>
    <row r="2" spans="2:11" s="40" customFormat="1" ht="15.95" customHeight="1" x14ac:dyDescent="0.25">
      <c r="B2" s="840" t="str">
        <f>'5. EADOP'!B2:K2</f>
        <v>INSTITUTO VERACRUZANO DE DESARROLLO MUNICIPAL</v>
      </c>
      <c r="C2" s="841"/>
      <c r="D2" s="841"/>
      <c r="E2" s="841"/>
      <c r="F2" s="841"/>
      <c r="G2" s="841"/>
      <c r="H2" s="841"/>
      <c r="I2" s="841"/>
      <c r="J2" s="842"/>
      <c r="K2" s="262"/>
    </row>
    <row r="3" spans="2:11" s="40" customFormat="1" ht="15.95" customHeight="1" x14ac:dyDescent="0.25">
      <c r="B3" s="856" t="s">
        <v>461</v>
      </c>
      <c r="C3" s="857"/>
      <c r="D3" s="857"/>
      <c r="E3" s="857"/>
      <c r="F3" s="857"/>
      <c r="G3" s="857"/>
      <c r="H3" s="857"/>
      <c r="I3" s="857"/>
      <c r="J3" s="858"/>
      <c r="K3" s="262"/>
    </row>
    <row r="4" spans="2:11" s="40" customFormat="1" ht="15.95" customHeight="1" x14ac:dyDescent="0.25">
      <c r="B4" s="843" t="str">
        <f>'5. EADOP'!B4:K4</f>
        <v>Del 1 de Enero al 31 de marzo de 2018</v>
      </c>
      <c r="C4" s="844"/>
      <c r="D4" s="844"/>
      <c r="E4" s="844"/>
      <c r="F4" s="844"/>
      <c r="G4" s="844"/>
      <c r="H4" s="844"/>
      <c r="I4" s="844"/>
      <c r="J4" s="845"/>
      <c r="K4" s="262"/>
    </row>
    <row r="5" spans="2:11" s="678" customFormat="1" ht="5.0999999999999996" customHeight="1" x14ac:dyDescent="0.25">
      <c r="B5" s="677"/>
      <c r="C5" s="677"/>
      <c r="D5" s="677" t="s">
        <v>118</v>
      </c>
      <c r="E5" s="677"/>
      <c r="F5" s="677"/>
      <c r="G5" s="677"/>
      <c r="H5" s="677"/>
      <c r="I5" s="677"/>
      <c r="J5" s="677"/>
      <c r="K5" s="677"/>
    </row>
    <row r="6" spans="2:11" ht="51" x14ac:dyDescent="0.25">
      <c r="B6" s="673"/>
      <c r="C6" s="801" t="s">
        <v>0</v>
      </c>
      <c r="D6" s="801"/>
      <c r="E6" s="674" t="s">
        <v>70</v>
      </c>
      <c r="F6" s="674" t="s">
        <v>152</v>
      </c>
      <c r="G6" s="674" t="s">
        <v>151</v>
      </c>
      <c r="H6" s="674" t="s">
        <v>150</v>
      </c>
      <c r="I6" s="675" t="s">
        <v>149</v>
      </c>
      <c r="J6" s="676"/>
      <c r="K6" s="263"/>
    </row>
    <row r="7" spans="2:11" s="47" customFormat="1" ht="20.100000000000001" customHeight="1" x14ac:dyDescent="0.25">
      <c r="B7" s="116"/>
      <c r="C7" s="117" t="s">
        <v>62</v>
      </c>
      <c r="D7" s="117"/>
      <c r="E7" s="118">
        <v>0</v>
      </c>
      <c r="F7" s="119">
        <v>0</v>
      </c>
      <c r="G7" s="119">
        <v>0</v>
      </c>
      <c r="H7" s="119">
        <v>0</v>
      </c>
      <c r="I7" s="120">
        <f>SUM(E7:H7)</f>
        <v>0</v>
      </c>
      <c r="J7" s="121"/>
      <c r="K7" s="219"/>
    </row>
    <row r="8" spans="2:11" s="47" customFormat="1" ht="9.9499999999999993" customHeight="1" x14ac:dyDescent="0.25">
      <c r="B8" s="156"/>
      <c r="C8" s="122"/>
      <c r="D8" s="123"/>
      <c r="E8" s="140"/>
      <c r="F8" s="140"/>
      <c r="G8" s="140"/>
      <c r="H8" s="140"/>
      <c r="I8" s="130"/>
      <c r="J8" s="150"/>
      <c r="K8" s="219"/>
    </row>
    <row r="9" spans="2:11" s="47" customFormat="1" ht="15" customHeight="1" x14ac:dyDescent="0.25">
      <c r="B9" s="157"/>
      <c r="C9" s="848" t="s">
        <v>184</v>
      </c>
      <c r="D9" s="849"/>
      <c r="E9" s="141">
        <f>SUM(E10:E12)</f>
        <v>0</v>
      </c>
      <c r="F9" s="141">
        <f t="shared" ref="F9:G9" si="0">SUM(F10:F12)</f>
        <v>0</v>
      </c>
      <c r="G9" s="141">
        <f t="shared" si="0"/>
        <v>0</v>
      </c>
      <c r="H9" s="141">
        <f>SUM(H10:H12)</f>
        <v>0</v>
      </c>
      <c r="I9" s="134">
        <f>SUM(E9:H9)</f>
        <v>0</v>
      </c>
      <c r="J9" s="151"/>
      <c r="K9" s="219"/>
    </row>
    <row r="10" spans="2:11" s="47" customFormat="1" ht="15" customHeight="1" x14ac:dyDescent="0.25">
      <c r="B10" s="158"/>
      <c r="C10" s="850" t="s">
        <v>148</v>
      </c>
      <c r="D10" s="851"/>
      <c r="E10" s="142">
        <f>'2.ESF'!I119</f>
        <v>0</v>
      </c>
      <c r="F10" s="144"/>
      <c r="G10" s="144"/>
      <c r="H10" s="142">
        <v>0</v>
      </c>
      <c r="I10" s="135">
        <f>SUM(E10:H10)</f>
        <v>0</v>
      </c>
      <c r="J10" s="152"/>
      <c r="K10" s="219"/>
    </row>
    <row r="11" spans="2:11" s="47" customFormat="1" ht="15" customHeight="1" x14ac:dyDescent="0.25">
      <c r="B11" s="158"/>
      <c r="C11" s="850" t="s">
        <v>69</v>
      </c>
      <c r="D11" s="851"/>
      <c r="E11" s="142">
        <f>'2.ESF'!I120</f>
        <v>0</v>
      </c>
      <c r="F11" s="144"/>
      <c r="G11" s="144"/>
      <c r="H11" s="142">
        <v>0</v>
      </c>
      <c r="I11" s="135">
        <f>SUM(E11:H11)</f>
        <v>0</v>
      </c>
      <c r="J11" s="152"/>
      <c r="K11" s="219"/>
    </row>
    <row r="12" spans="2:11" s="47" customFormat="1" ht="15" customHeight="1" x14ac:dyDescent="0.25">
      <c r="B12" s="159"/>
      <c r="C12" s="852" t="s">
        <v>147</v>
      </c>
      <c r="D12" s="853"/>
      <c r="E12" s="143">
        <f>'2.ESF'!I121</f>
        <v>0</v>
      </c>
      <c r="F12" s="146">
        <v>0</v>
      </c>
      <c r="G12" s="146"/>
      <c r="H12" s="143">
        <v>0</v>
      </c>
      <c r="I12" s="136">
        <f>SUM(E12:H12)</f>
        <v>0</v>
      </c>
      <c r="J12" s="153"/>
      <c r="K12" s="219"/>
    </row>
    <row r="13" spans="2:11" s="47" customFormat="1" ht="9.9499999999999993" customHeight="1" x14ac:dyDescent="0.25">
      <c r="B13" s="160"/>
      <c r="C13" s="126"/>
      <c r="D13" s="127"/>
      <c r="E13" s="144"/>
      <c r="F13" s="144"/>
      <c r="G13" s="144"/>
      <c r="H13" s="149"/>
      <c r="I13" s="135"/>
      <c r="J13" s="152"/>
      <c r="K13" s="219"/>
    </row>
    <row r="14" spans="2:11" s="47" customFormat="1" ht="15" customHeight="1" x14ac:dyDescent="0.25">
      <c r="B14" s="160"/>
      <c r="C14" s="854" t="s">
        <v>185</v>
      </c>
      <c r="D14" s="855"/>
      <c r="E14" s="145"/>
      <c r="F14" s="147">
        <f>SUM(F16:F18)</f>
        <v>235137</v>
      </c>
      <c r="G14" s="147">
        <f>G15</f>
        <v>573866</v>
      </c>
      <c r="H14" s="147">
        <f>SUM(H15:H18)</f>
        <v>0</v>
      </c>
      <c r="I14" s="131">
        <v>573866</v>
      </c>
      <c r="J14" s="154"/>
      <c r="K14" s="219"/>
    </row>
    <row r="15" spans="2:11" s="47" customFormat="1" ht="15" customHeight="1" x14ac:dyDescent="0.25">
      <c r="B15" s="161"/>
      <c r="C15" s="846" t="s">
        <v>146</v>
      </c>
      <c r="D15" s="847"/>
      <c r="E15" s="146"/>
      <c r="F15" s="146"/>
      <c r="G15" s="143">
        <v>573866</v>
      </c>
      <c r="H15" s="143">
        <v>0</v>
      </c>
      <c r="I15" s="132">
        <v>573866</v>
      </c>
      <c r="J15" s="154"/>
      <c r="K15" s="219"/>
    </row>
    <row r="16" spans="2:11" s="47" customFormat="1" ht="15" customHeight="1" x14ac:dyDescent="0.25">
      <c r="B16" s="161"/>
      <c r="C16" s="846" t="s">
        <v>65</v>
      </c>
      <c r="D16" s="847"/>
      <c r="E16" s="146"/>
      <c r="F16" s="143">
        <v>235137</v>
      </c>
      <c r="G16" s="146"/>
      <c r="H16" s="143">
        <v>0</v>
      </c>
      <c r="I16" s="132">
        <f>SUM(E16:H16)</f>
        <v>235137</v>
      </c>
      <c r="J16" s="154"/>
      <c r="K16" s="219"/>
    </row>
    <row r="17" spans="2:12" s="47" customFormat="1" ht="15" customHeight="1" x14ac:dyDescent="0.25">
      <c r="B17" s="161"/>
      <c r="C17" s="846" t="s">
        <v>145</v>
      </c>
      <c r="D17" s="847"/>
      <c r="E17" s="146"/>
      <c r="F17" s="143">
        <v>0</v>
      </c>
      <c r="G17" s="146"/>
      <c r="H17" s="143">
        <f>'2.ESF'!I127</f>
        <v>0</v>
      </c>
      <c r="I17" s="132">
        <f>SUM(E17:H17)</f>
        <v>0</v>
      </c>
      <c r="J17" s="154"/>
      <c r="K17" s="219"/>
    </row>
    <row r="18" spans="2:12" s="47" customFormat="1" ht="15" customHeight="1" x14ac:dyDescent="0.25">
      <c r="B18" s="162"/>
      <c r="C18" s="861" t="s">
        <v>63</v>
      </c>
      <c r="D18" s="862"/>
      <c r="E18" s="146"/>
      <c r="F18" s="143">
        <v>0</v>
      </c>
      <c r="G18" s="146"/>
      <c r="H18" s="143">
        <f>'2.ESF'!I128</f>
        <v>0</v>
      </c>
      <c r="I18" s="133">
        <f>SUM(E18:H18)</f>
        <v>0</v>
      </c>
      <c r="J18" s="155"/>
      <c r="K18" s="219"/>
    </row>
    <row r="19" spans="2:12" s="47" customFormat="1" ht="9.9499999999999993" customHeight="1" x14ac:dyDescent="0.25">
      <c r="B19" s="163"/>
      <c r="C19" s="125"/>
      <c r="D19" s="128"/>
      <c r="E19" s="146"/>
      <c r="F19" s="148"/>
      <c r="G19" s="146"/>
      <c r="H19" s="146"/>
      <c r="I19" s="137"/>
      <c r="J19" s="152"/>
      <c r="K19" s="219"/>
      <c r="L19" s="69"/>
    </row>
    <row r="20" spans="2:12" s="47" customFormat="1" ht="20.100000000000001" customHeight="1" x14ac:dyDescent="0.25">
      <c r="B20" s="163"/>
      <c r="C20" s="863" t="s">
        <v>510</v>
      </c>
      <c r="D20" s="864"/>
      <c r="E20" s="147">
        <f>E9</f>
        <v>0</v>
      </c>
      <c r="F20" s="147">
        <f>F14+F9+F7</f>
        <v>235137</v>
      </c>
      <c r="G20" s="147">
        <f>G7+G14</f>
        <v>573866</v>
      </c>
      <c r="H20" s="147">
        <f>H7+H9+H14</f>
        <v>0</v>
      </c>
      <c r="I20" s="131">
        <f>SUM(E20:H20)</f>
        <v>809003</v>
      </c>
      <c r="J20" s="155"/>
      <c r="K20" s="219"/>
    </row>
    <row r="21" spans="2:12" s="47" customFormat="1" ht="9.9499999999999993" customHeight="1" x14ac:dyDescent="0.25">
      <c r="B21" s="159"/>
      <c r="C21" s="124"/>
      <c r="D21" s="129"/>
      <c r="E21" s="148"/>
      <c r="F21" s="146"/>
      <c r="G21" s="146"/>
      <c r="H21" s="148"/>
      <c r="I21" s="136"/>
      <c r="J21" s="153"/>
      <c r="K21" s="219"/>
    </row>
    <row r="22" spans="2:12" s="47" customFormat="1" ht="15" customHeight="1" x14ac:dyDescent="0.25">
      <c r="B22" s="163"/>
      <c r="C22" s="865" t="s">
        <v>511</v>
      </c>
      <c r="D22" s="866"/>
      <c r="E22" s="147">
        <f>SUM(E23:E25)</f>
        <v>0</v>
      </c>
      <c r="F22" s="147">
        <f t="shared" ref="F22:H22" si="1">SUM(F23:F25)</f>
        <v>573866</v>
      </c>
      <c r="G22" s="147">
        <f t="shared" si="1"/>
        <v>-573866</v>
      </c>
      <c r="H22" s="147">
        <f t="shared" si="1"/>
        <v>0</v>
      </c>
      <c r="I22" s="138">
        <f>SUM(E22:H22)</f>
        <v>0</v>
      </c>
      <c r="J22" s="153"/>
      <c r="K22" s="219"/>
    </row>
    <row r="23" spans="2:12" s="47" customFormat="1" ht="15" customHeight="1" x14ac:dyDescent="0.25">
      <c r="B23" s="159"/>
      <c r="C23" s="852" t="s">
        <v>33</v>
      </c>
      <c r="D23" s="853"/>
      <c r="E23" s="143">
        <f>'2.ESF'!J35-'2.ESF'!I119</f>
        <v>0</v>
      </c>
      <c r="F23" s="146"/>
      <c r="G23" s="146"/>
      <c r="H23" s="143">
        <v>0</v>
      </c>
      <c r="I23" s="136">
        <f>SUM(E23:H23)</f>
        <v>0</v>
      </c>
      <c r="J23" s="153"/>
      <c r="K23" s="219"/>
    </row>
    <row r="24" spans="2:12" s="47" customFormat="1" ht="15" customHeight="1" x14ac:dyDescent="0.25">
      <c r="B24" s="159"/>
      <c r="C24" s="852" t="s">
        <v>69</v>
      </c>
      <c r="D24" s="853"/>
      <c r="E24" s="143">
        <f>'2.ESF'!J36-'2.ESF'!I120</f>
        <v>0</v>
      </c>
      <c r="F24" s="146"/>
      <c r="G24" s="146"/>
      <c r="H24" s="143">
        <v>0</v>
      </c>
      <c r="I24" s="136">
        <f>SUM(E24:H24)</f>
        <v>0</v>
      </c>
      <c r="J24" s="153"/>
      <c r="K24" s="219"/>
    </row>
    <row r="25" spans="2:12" s="47" customFormat="1" ht="15" customHeight="1" x14ac:dyDescent="0.25">
      <c r="B25" s="159"/>
      <c r="C25" s="852" t="s">
        <v>147</v>
      </c>
      <c r="D25" s="853"/>
      <c r="E25" s="143">
        <f>'2.ESF'!J37-'2.ESF'!I121</f>
        <v>0</v>
      </c>
      <c r="F25" s="146">
        <f>G20</f>
        <v>573866</v>
      </c>
      <c r="G25" s="146">
        <f>F25*-1</f>
        <v>-573866</v>
      </c>
      <c r="H25" s="143">
        <v>0</v>
      </c>
      <c r="I25" s="136">
        <f>SUM(E25:H25)</f>
        <v>0</v>
      </c>
      <c r="J25" s="153"/>
      <c r="K25" s="219"/>
    </row>
    <row r="26" spans="2:12" s="47" customFormat="1" ht="9.9499999999999993" customHeight="1" x14ac:dyDescent="0.25">
      <c r="B26" s="163"/>
      <c r="C26" s="125"/>
      <c r="D26" s="128"/>
      <c r="E26" s="148"/>
      <c r="F26" s="146"/>
      <c r="G26" s="146"/>
      <c r="H26" s="148"/>
      <c r="I26" s="136"/>
      <c r="J26" s="153"/>
      <c r="K26" s="219"/>
    </row>
    <row r="27" spans="2:12" s="47" customFormat="1" ht="15" customHeight="1" x14ac:dyDescent="0.25">
      <c r="B27" s="163" t="s">
        <v>118</v>
      </c>
      <c r="C27" s="865" t="s">
        <v>185</v>
      </c>
      <c r="D27" s="866"/>
      <c r="E27" s="147"/>
      <c r="F27" s="147">
        <v>0</v>
      </c>
      <c r="G27" s="147">
        <f>G28</f>
        <v>83531</v>
      </c>
      <c r="H27" s="147">
        <f>SUM(H28:H31)</f>
        <v>0</v>
      </c>
      <c r="I27" s="138">
        <f>SUM(E27:H27)</f>
        <v>83531</v>
      </c>
      <c r="J27" s="153"/>
      <c r="K27" s="219"/>
    </row>
    <row r="28" spans="2:12" s="47" customFormat="1" ht="15" customHeight="1" x14ac:dyDescent="0.25">
      <c r="B28" s="159"/>
      <c r="C28" s="852" t="s">
        <v>146</v>
      </c>
      <c r="D28" s="853"/>
      <c r="E28" s="146"/>
      <c r="F28" s="146"/>
      <c r="G28" s="143">
        <f>'2.ESF'!J40</f>
        <v>83531</v>
      </c>
      <c r="H28" s="143">
        <v>0</v>
      </c>
      <c r="I28" s="136">
        <f>SUM(E28:H28)</f>
        <v>83531</v>
      </c>
      <c r="J28" s="153"/>
      <c r="K28" s="219"/>
    </row>
    <row r="29" spans="2:12" s="47" customFormat="1" ht="15" customHeight="1" x14ac:dyDescent="0.25">
      <c r="B29" s="159"/>
      <c r="C29" s="852" t="s">
        <v>65</v>
      </c>
      <c r="D29" s="853"/>
      <c r="E29" s="146"/>
      <c r="F29" s="143">
        <v>-19125</v>
      </c>
      <c r="G29" s="146"/>
      <c r="H29" s="143">
        <v>0</v>
      </c>
      <c r="I29" s="136">
        <f>SUM(E29:H29)</f>
        <v>-19125</v>
      </c>
      <c r="J29" s="153"/>
      <c r="K29" s="219"/>
    </row>
    <row r="30" spans="2:12" s="47" customFormat="1" ht="15" customHeight="1" x14ac:dyDescent="0.25">
      <c r="B30" s="159"/>
      <c r="C30" s="852" t="s">
        <v>145</v>
      </c>
      <c r="D30" s="853"/>
      <c r="E30" s="146"/>
      <c r="F30" s="143">
        <v>0</v>
      </c>
      <c r="G30" s="146"/>
      <c r="H30" s="143">
        <f>'2.ESF'!J42-'2.ESF'!I127</f>
        <v>0</v>
      </c>
      <c r="I30" s="136">
        <f>SUM(E30:H30)</f>
        <v>0</v>
      </c>
      <c r="J30" s="153"/>
      <c r="K30" s="219"/>
    </row>
    <row r="31" spans="2:12" s="47" customFormat="1" ht="15" customHeight="1" x14ac:dyDescent="0.25">
      <c r="B31" s="159"/>
      <c r="C31" s="852" t="s">
        <v>63</v>
      </c>
      <c r="D31" s="853"/>
      <c r="E31" s="146"/>
      <c r="F31" s="143">
        <v>0</v>
      </c>
      <c r="G31" s="146"/>
      <c r="H31" s="143">
        <f>'2.ESF'!J43-'2.ESF'!I128</f>
        <v>0</v>
      </c>
      <c r="I31" s="136">
        <f>SUM(E31:H31)</f>
        <v>0</v>
      </c>
      <c r="J31" s="153"/>
      <c r="K31" s="219"/>
    </row>
    <row r="32" spans="2:12" s="47" customFormat="1" ht="9.9499999999999993" customHeight="1" x14ac:dyDescent="0.25">
      <c r="B32" s="163"/>
      <c r="C32" s="125"/>
      <c r="D32" s="128"/>
      <c r="E32" s="146"/>
      <c r="F32" s="148"/>
      <c r="G32" s="146"/>
      <c r="H32" s="146"/>
      <c r="I32" s="139"/>
      <c r="J32" s="153"/>
      <c r="K32" s="219"/>
    </row>
    <row r="33" spans="2:12" s="47" customFormat="1" ht="20.100000000000001" customHeight="1" x14ac:dyDescent="0.25">
      <c r="B33" s="164"/>
      <c r="C33" s="859" t="s">
        <v>512</v>
      </c>
      <c r="D33" s="860"/>
      <c r="E33" s="165">
        <f>E20+E22</f>
        <v>0</v>
      </c>
      <c r="F33" s="165">
        <v>789878</v>
      </c>
      <c r="G33" s="165">
        <f>G20+G22+G27</f>
        <v>83531</v>
      </c>
      <c r="H33" s="165">
        <f t="shared" ref="H33" si="2">H20+H22+H27</f>
        <v>0</v>
      </c>
      <c r="I33" s="166">
        <f>SUM(E33:H33)</f>
        <v>873409</v>
      </c>
      <c r="J33" s="167"/>
      <c r="K33" s="219"/>
      <c r="L33" s="329"/>
    </row>
    <row r="34" spans="2:12" s="47" customFormat="1" ht="12" customHeight="1" x14ac:dyDescent="0.25">
      <c r="B34" s="772" t="s">
        <v>54</v>
      </c>
      <c r="C34" s="772"/>
      <c r="D34" s="772"/>
      <c r="E34" s="772"/>
      <c r="F34" s="772"/>
      <c r="G34" s="772"/>
      <c r="H34" s="772"/>
      <c r="I34" s="772"/>
      <c r="J34" s="772"/>
      <c r="K34" s="217"/>
      <c r="L34" s="38"/>
    </row>
    <row r="35" spans="2:12" x14ac:dyDescent="0.25">
      <c r="B35" s="18"/>
      <c r="C35" s="29"/>
      <c r="D35" s="36"/>
      <c r="E35" s="37"/>
      <c r="F35" s="37"/>
      <c r="G35" s="18"/>
      <c r="H35" s="38"/>
      <c r="I35" s="36"/>
      <c r="J35" s="37"/>
      <c r="K35" s="37"/>
      <c r="L35" s="37"/>
    </row>
    <row r="36" spans="2:12" x14ac:dyDescent="0.25"/>
    <row r="37" spans="2:12" x14ac:dyDescent="0.25"/>
    <row r="38" spans="2:12" x14ac:dyDescent="0.25"/>
    <row r="39" spans="2:12" x14ac:dyDescent="0.25"/>
    <row r="40" spans="2:12" x14ac:dyDescent="0.25"/>
    <row r="41" spans="2:12" x14ac:dyDescent="0.25"/>
    <row r="42" spans="2:12" x14ac:dyDescent="0.25"/>
    <row r="43" spans="2:12" x14ac:dyDescent="0.25"/>
    <row r="44" spans="2:12" x14ac:dyDescent="0.25"/>
    <row r="45" spans="2:12" x14ac:dyDescent="0.25"/>
    <row r="46" spans="2:12" x14ac:dyDescent="0.25"/>
    <row r="47" spans="2:12" x14ac:dyDescent="0.25"/>
  </sheetData>
  <mergeCells count="25">
    <mergeCell ref="C33:D33"/>
    <mergeCell ref="B34:J34"/>
    <mergeCell ref="C31:D31"/>
    <mergeCell ref="C17:D17"/>
    <mergeCell ref="C18:D18"/>
    <mergeCell ref="C20:D20"/>
    <mergeCell ref="C22:D22"/>
    <mergeCell ref="C23:D23"/>
    <mergeCell ref="C24:D24"/>
    <mergeCell ref="C25:D25"/>
    <mergeCell ref="C30:D30"/>
    <mergeCell ref="C27:D27"/>
    <mergeCell ref="C28:D28"/>
    <mergeCell ref="C29:D29"/>
    <mergeCell ref="B2:J2"/>
    <mergeCell ref="B4:J4"/>
    <mergeCell ref="C16:D16"/>
    <mergeCell ref="C6:D6"/>
    <mergeCell ref="C9:D9"/>
    <mergeCell ref="C10:D10"/>
    <mergeCell ref="C11:D11"/>
    <mergeCell ref="C12:D12"/>
    <mergeCell ref="C14:D14"/>
    <mergeCell ref="C15:D15"/>
    <mergeCell ref="B3:J3"/>
  </mergeCells>
  <printOptions horizontalCentered="1" verticalCentered="1"/>
  <pageMargins left="0.31496062992125984" right="0.31496062992125984" top="0.35433070866141736" bottom="0.35433070866141736" header="0" footer="0"/>
  <pageSetup scale="75" orientation="landscape" r:id="rId1"/>
  <ignoredErrors>
    <ignoredError sqref="E10:E12 H17:H18 E23:E25 G28 H30:H31"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12</vt:i4>
      </vt:variant>
    </vt:vector>
  </HeadingPairs>
  <TitlesOfParts>
    <vt:vector size="44" baseType="lpstr">
      <vt:lpstr>CRITERIOS</vt:lpstr>
      <vt:lpstr>CARÁTULA</vt:lpstr>
      <vt:lpstr>APARTADO I INF. CONTABLE</vt:lpstr>
      <vt:lpstr>1.EA</vt:lpstr>
      <vt:lpstr>2.ESF</vt:lpstr>
      <vt:lpstr>3.ECSF</vt:lpstr>
      <vt:lpstr>4.EAA</vt:lpstr>
      <vt:lpstr>5. EADOP</vt:lpstr>
      <vt:lpstr>6.EVHP</vt:lpstr>
      <vt:lpstr>7.EFE</vt:lpstr>
      <vt:lpstr>8.IPC</vt:lpstr>
      <vt:lpstr>9. Efec. Equiv.</vt:lpstr>
      <vt:lpstr>9. V) concilia</vt:lpstr>
      <vt:lpstr>APARTADO II PRESUPUETARIOS</vt:lpstr>
      <vt:lpstr>II.1EAI</vt:lpstr>
      <vt:lpstr>II.2CAdmon</vt:lpstr>
      <vt:lpstr>II.3COG</vt:lpstr>
      <vt:lpstr>II.4CTG</vt:lpstr>
      <vt:lpstr>II.5CFG</vt:lpstr>
      <vt:lpstr>II.6End Neto</vt:lpstr>
      <vt:lpstr>II.7Int</vt:lpstr>
      <vt:lpstr>II.8Post Fiscal</vt:lpstr>
      <vt:lpstr>APARTADO III INF. PROGRAMATICOS</vt:lpstr>
      <vt:lpstr>III.1CProg</vt:lpstr>
      <vt:lpstr>III.2PYP</vt:lpstr>
      <vt:lpstr>III.3IR</vt:lpstr>
      <vt:lpstr>APARTADO IV ANEXOS</vt:lpstr>
      <vt:lpstr>IV.1BMue</vt:lpstr>
      <vt:lpstr>IV.2BInmu</vt:lpstr>
      <vt:lpstr>IV.3Rel Cta Banc</vt:lpstr>
      <vt:lpstr>IV.4Esq. Bur</vt:lpstr>
      <vt:lpstr>Hoja1</vt:lpstr>
      <vt:lpstr>'1.EA'!Área_de_impresión</vt:lpstr>
      <vt:lpstr>'2.ESF'!Área_de_impresión</vt:lpstr>
      <vt:lpstr>'3.ECSF'!Área_de_impresión</vt:lpstr>
      <vt:lpstr>'4.EAA'!Área_de_impresión</vt:lpstr>
      <vt:lpstr>'6.EVHP'!Área_de_impresión</vt:lpstr>
      <vt:lpstr>'7.EFE'!Área_de_impresión</vt:lpstr>
      <vt:lpstr>'8.IPC'!Área_de_impresión</vt:lpstr>
      <vt:lpstr>'9. V) concilia'!Área_de_impresión</vt:lpstr>
      <vt:lpstr>'APARTADO I INF. CONTABLE'!Área_de_impresión</vt:lpstr>
      <vt:lpstr>II.3COG!Área_de_impresión</vt:lpstr>
      <vt:lpstr>II.7Int!Área_de_impresión</vt:lpstr>
      <vt:lpstr>II.3COG!Títulos_a_imprimir</vt:lpstr>
    </vt:vector>
  </TitlesOfParts>
  <Company>Secretaria de Hacienda y Credito Publico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Lilia Ivonne Pineda Castañeda</dc:creator>
  <cp:lastModifiedBy>PC3</cp:lastModifiedBy>
  <cp:lastPrinted>2018-04-05T19:02:29Z</cp:lastPrinted>
  <dcterms:created xsi:type="dcterms:W3CDTF">2014-09-04T17:23:24Z</dcterms:created>
  <dcterms:modified xsi:type="dcterms:W3CDTF">2018-04-05T19:02:48Z</dcterms:modified>
</cp:coreProperties>
</file>